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9440" windowHeight="8505" activeTab="2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NAM'!$A$3:$AI$40</definedName>
    <definedName name="_xlnm._FilterDatabase" localSheetId="0" hidden="1">'HK1'!$A$3:$AI$40</definedName>
    <definedName name="_xlnm._FilterDatabase" localSheetId="1" hidden="1">'HK2'!$A$3:$AI$40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5621"/>
</workbook>
</file>

<file path=xl/calcChain.xml><?xml version="1.0" encoding="utf-8"?>
<calcChain xmlns="http://schemas.openxmlformats.org/spreadsheetml/2006/main">
  <c r="AH40" i="1" l="1"/>
  <c r="AH40" i="2"/>
  <c r="I39" i="1" l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" i="2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" i="2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" i="2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" i="2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" i="1"/>
  <c r="E5" i="3"/>
  <c r="F5" i="3"/>
  <c r="G5" i="3"/>
  <c r="H5" i="3"/>
  <c r="J5" i="3"/>
  <c r="K5" i="3"/>
  <c r="L5" i="3"/>
  <c r="M5" i="3"/>
  <c r="O5" i="3"/>
  <c r="P5" i="3"/>
  <c r="Q5" i="3"/>
  <c r="S5" i="3"/>
  <c r="T5" i="3"/>
  <c r="U5" i="3"/>
  <c r="W5" i="3"/>
  <c r="X5" i="3"/>
  <c r="Z5" i="3"/>
  <c r="AA5" i="3"/>
  <c r="AB5" i="3"/>
  <c r="AC5" i="3"/>
  <c r="AD5" i="3"/>
  <c r="AE5" i="3" s="1"/>
  <c r="AF5" i="3"/>
  <c r="AG5" i="3"/>
  <c r="E6" i="3"/>
  <c r="F6" i="3"/>
  <c r="G6" i="3"/>
  <c r="H6" i="3"/>
  <c r="I6" i="3"/>
  <c r="J6" i="3"/>
  <c r="K6" i="3"/>
  <c r="L6" i="3"/>
  <c r="M6" i="3"/>
  <c r="N6" i="3" s="1"/>
  <c r="O6" i="3"/>
  <c r="P6" i="3"/>
  <c r="Q6" i="3"/>
  <c r="S6" i="3"/>
  <c r="T6" i="3"/>
  <c r="U6" i="3"/>
  <c r="V6" i="3" s="1"/>
  <c r="W6" i="3"/>
  <c r="X6" i="3"/>
  <c r="Y6" i="3" s="1"/>
  <c r="Z6" i="3"/>
  <c r="AB6" i="3" s="1"/>
  <c r="AA6" i="3"/>
  <c r="AC6" i="3"/>
  <c r="AE6" i="3" s="1"/>
  <c r="AD6" i="3"/>
  <c r="AF6" i="3"/>
  <c r="AG6" i="3"/>
  <c r="E7" i="3"/>
  <c r="F7" i="3"/>
  <c r="G7" i="3"/>
  <c r="H7" i="3"/>
  <c r="J7" i="3"/>
  <c r="K7" i="3"/>
  <c r="L7" i="3"/>
  <c r="M7" i="3"/>
  <c r="O7" i="3"/>
  <c r="P7" i="3"/>
  <c r="Q7" i="3"/>
  <c r="S7" i="3"/>
  <c r="T7" i="3"/>
  <c r="U7" i="3"/>
  <c r="W7" i="3"/>
  <c r="X7" i="3"/>
  <c r="Z7" i="3"/>
  <c r="AA7" i="3"/>
  <c r="AB7" i="3"/>
  <c r="AC7" i="3"/>
  <c r="AD7" i="3"/>
  <c r="AE7" i="3" s="1"/>
  <c r="AF7" i="3"/>
  <c r="AG7" i="3"/>
  <c r="E8" i="3"/>
  <c r="F8" i="3"/>
  <c r="G8" i="3"/>
  <c r="H8" i="3"/>
  <c r="I8" i="3"/>
  <c r="J8" i="3"/>
  <c r="K8" i="3"/>
  <c r="L8" i="3"/>
  <c r="M8" i="3"/>
  <c r="N8" i="3" s="1"/>
  <c r="O8" i="3"/>
  <c r="P8" i="3"/>
  <c r="Q8" i="3"/>
  <c r="S8" i="3"/>
  <c r="T8" i="3"/>
  <c r="U8" i="3"/>
  <c r="V8" i="3" s="1"/>
  <c r="W8" i="3"/>
  <c r="X8" i="3"/>
  <c r="Y8" i="3" s="1"/>
  <c r="Z8" i="3"/>
  <c r="AB8" i="3" s="1"/>
  <c r="AA8" i="3"/>
  <c r="AC8" i="3"/>
  <c r="AE8" i="3" s="1"/>
  <c r="AD8" i="3"/>
  <c r="AF8" i="3"/>
  <c r="AG8" i="3"/>
  <c r="E9" i="3"/>
  <c r="F9" i="3"/>
  <c r="G9" i="3"/>
  <c r="H9" i="3"/>
  <c r="J9" i="3"/>
  <c r="K9" i="3"/>
  <c r="L9" i="3"/>
  <c r="M9" i="3"/>
  <c r="O9" i="3"/>
  <c r="P9" i="3"/>
  <c r="Q9" i="3"/>
  <c r="S9" i="3"/>
  <c r="T9" i="3"/>
  <c r="U9" i="3"/>
  <c r="W9" i="3"/>
  <c r="X9" i="3"/>
  <c r="Z9" i="3"/>
  <c r="AA9" i="3"/>
  <c r="AB9" i="3"/>
  <c r="AC9" i="3"/>
  <c r="AD9" i="3"/>
  <c r="AE9" i="3" s="1"/>
  <c r="AF9" i="3"/>
  <c r="AG9" i="3"/>
  <c r="E10" i="3"/>
  <c r="F10" i="3"/>
  <c r="G10" i="3"/>
  <c r="H10" i="3"/>
  <c r="I10" i="3"/>
  <c r="J10" i="3"/>
  <c r="K10" i="3"/>
  <c r="L10" i="3"/>
  <c r="M10" i="3"/>
  <c r="N10" i="3" s="1"/>
  <c r="O10" i="3"/>
  <c r="P10" i="3"/>
  <c r="Q10" i="3"/>
  <c r="S10" i="3"/>
  <c r="T10" i="3"/>
  <c r="U10" i="3"/>
  <c r="V10" i="3" s="1"/>
  <c r="W10" i="3"/>
  <c r="X10" i="3"/>
  <c r="Y10" i="3" s="1"/>
  <c r="Z10" i="3"/>
  <c r="AB10" i="3" s="1"/>
  <c r="AA10" i="3"/>
  <c r="AC10" i="3"/>
  <c r="AE10" i="3" s="1"/>
  <c r="AD10" i="3"/>
  <c r="AF10" i="3"/>
  <c r="AG10" i="3"/>
  <c r="E11" i="3"/>
  <c r="F11" i="3"/>
  <c r="G11" i="3"/>
  <c r="H11" i="3"/>
  <c r="J11" i="3"/>
  <c r="K11" i="3"/>
  <c r="L11" i="3"/>
  <c r="M11" i="3"/>
  <c r="O11" i="3"/>
  <c r="P11" i="3"/>
  <c r="Q11" i="3"/>
  <c r="S11" i="3"/>
  <c r="T11" i="3"/>
  <c r="U11" i="3"/>
  <c r="W11" i="3"/>
  <c r="X11" i="3"/>
  <c r="Z11" i="3"/>
  <c r="AA11" i="3"/>
  <c r="AB11" i="3"/>
  <c r="AC11" i="3"/>
  <c r="AD11" i="3"/>
  <c r="AE11" i="3" s="1"/>
  <c r="AF11" i="3"/>
  <c r="AG11" i="3"/>
  <c r="E12" i="3"/>
  <c r="F12" i="3"/>
  <c r="G12" i="3"/>
  <c r="H12" i="3"/>
  <c r="I12" i="3"/>
  <c r="J12" i="3"/>
  <c r="K12" i="3"/>
  <c r="L12" i="3"/>
  <c r="M12" i="3"/>
  <c r="N12" i="3" s="1"/>
  <c r="O12" i="3"/>
  <c r="P12" i="3"/>
  <c r="Q12" i="3"/>
  <c r="S12" i="3"/>
  <c r="T12" i="3"/>
  <c r="U12" i="3"/>
  <c r="V12" i="3" s="1"/>
  <c r="W12" i="3"/>
  <c r="X12" i="3"/>
  <c r="Y12" i="3" s="1"/>
  <c r="Z12" i="3"/>
  <c r="AB12" i="3" s="1"/>
  <c r="AA12" i="3"/>
  <c r="AC12" i="3"/>
  <c r="AE12" i="3" s="1"/>
  <c r="AD12" i="3"/>
  <c r="AF12" i="3"/>
  <c r="AG12" i="3"/>
  <c r="E13" i="3"/>
  <c r="F13" i="3"/>
  <c r="G13" i="3"/>
  <c r="H13" i="3"/>
  <c r="J13" i="3"/>
  <c r="K13" i="3"/>
  <c r="L13" i="3"/>
  <c r="M13" i="3"/>
  <c r="O13" i="3"/>
  <c r="P13" i="3"/>
  <c r="Q13" i="3"/>
  <c r="S13" i="3"/>
  <c r="T13" i="3"/>
  <c r="U13" i="3"/>
  <c r="W13" i="3"/>
  <c r="X13" i="3"/>
  <c r="Z13" i="3"/>
  <c r="AA13" i="3"/>
  <c r="AB13" i="3"/>
  <c r="AC13" i="3"/>
  <c r="AD13" i="3"/>
  <c r="AE13" i="3" s="1"/>
  <c r="AF13" i="3"/>
  <c r="AG13" i="3"/>
  <c r="E14" i="3"/>
  <c r="F14" i="3"/>
  <c r="G14" i="3"/>
  <c r="H14" i="3"/>
  <c r="I14" i="3"/>
  <c r="J14" i="3"/>
  <c r="K14" i="3"/>
  <c r="L14" i="3"/>
  <c r="M14" i="3"/>
  <c r="N14" i="3" s="1"/>
  <c r="O14" i="3"/>
  <c r="P14" i="3"/>
  <c r="Q14" i="3"/>
  <c r="S14" i="3"/>
  <c r="T14" i="3"/>
  <c r="U14" i="3"/>
  <c r="V14" i="3" s="1"/>
  <c r="W14" i="3"/>
  <c r="X14" i="3"/>
  <c r="Y14" i="3" s="1"/>
  <c r="Z14" i="3"/>
  <c r="AB14" i="3" s="1"/>
  <c r="AA14" i="3"/>
  <c r="AC14" i="3"/>
  <c r="AE14" i="3" s="1"/>
  <c r="AD14" i="3"/>
  <c r="AF14" i="3"/>
  <c r="AG14" i="3"/>
  <c r="E15" i="3"/>
  <c r="F15" i="3"/>
  <c r="G15" i="3"/>
  <c r="H15" i="3"/>
  <c r="J15" i="3"/>
  <c r="K15" i="3"/>
  <c r="L15" i="3"/>
  <c r="M15" i="3"/>
  <c r="O15" i="3"/>
  <c r="P15" i="3"/>
  <c r="Q15" i="3"/>
  <c r="S15" i="3"/>
  <c r="T15" i="3"/>
  <c r="U15" i="3"/>
  <c r="W15" i="3"/>
  <c r="X15" i="3"/>
  <c r="Z15" i="3"/>
  <c r="AA15" i="3"/>
  <c r="AB15" i="3"/>
  <c r="AC15" i="3"/>
  <c r="AD15" i="3"/>
  <c r="AE15" i="3" s="1"/>
  <c r="AF15" i="3"/>
  <c r="AG15" i="3"/>
  <c r="E16" i="3"/>
  <c r="F16" i="3"/>
  <c r="G16" i="3"/>
  <c r="H16" i="3"/>
  <c r="I16" i="3"/>
  <c r="J16" i="3"/>
  <c r="K16" i="3"/>
  <c r="L16" i="3"/>
  <c r="M16" i="3"/>
  <c r="N16" i="3" s="1"/>
  <c r="O16" i="3"/>
  <c r="P16" i="3"/>
  <c r="Q16" i="3"/>
  <c r="S16" i="3"/>
  <c r="T16" i="3"/>
  <c r="U16" i="3"/>
  <c r="V16" i="3" s="1"/>
  <c r="W16" i="3"/>
  <c r="X16" i="3"/>
  <c r="Y16" i="3" s="1"/>
  <c r="Z16" i="3"/>
  <c r="AB16" i="3" s="1"/>
  <c r="AA16" i="3"/>
  <c r="AC16" i="3"/>
  <c r="AE16" i="3" s="1"/>
  <c r="AD16" i="3"/>
  <c r="AF16" i="3"/>
  <c r="AG16" i="3"/>
  <c r="E17" i="3"/>
  <c r="F17" i="3"/>
  <c r="G17" i="3"/>
  <c r="H17" i="3"/>
  <c r="J17" i="3"/>
  <c r="K17" i="3"/>
  <c r="L17" i="3"/>
  <c r="M17" i="3"/>
  <c r="O17" i="3"/>
  <c r="P17" i="3"/>
  <c r="Q17" i="3"/>
  <c r="S17" i="3"/>
  <c r="T17" i="3"/>
  <c r="U17" i="3"/>
  <c r="W17" i="3"/>
  <c r="X17" i="3"/>
  <c r="Z17" i="3"/>
  <c r="AA17" i="3"/>
  <c r="AB17" i="3"/>
  <c r="AC17" i="3"/>
  <c r="AD17" i="3"/>
  <c r="AE17" i="3" s="1"/>
  <c r="AF17" i="3"/>
  <c r="AG17" i="3"/>
  <c r="E18" i="3"/>
  <c r="F18" i="3"/>
  <c r="G18" i="3"/>
  <c r="H18" i="3"/>
  <c r="I18" i="3"/>
  <c r="J18" i="3"/>
  <c r="K18" i="3"/>
  <c r="L18" i="3"/>
  <c r="M18" i="3"/>
  <c r="N18" i="3" s="1"/>
  <c r="O18" i="3"/>
  <c r="P18" i="3"/>
  <c r="Q18" i="3"/>
  <c r="S18" i="3"/>
  <c r="T18" i="3"/>
  <c r="U18" i="3"/>
  <c r="V18" i="3" s="1"/>
  <c r="W18" i="3"/>
  <c r="X18" i="3"/>
  <c r="Y18" i="3" s="1"/>
  <c r="Z18" i="3"/>
  <c r="AB18" i="3" s="1"/>
  <c r="AA18" i="3"/>
  <c r="AC18" i="3"/>
  <c r="AE18" i="3" s="1"/>
  <c r="AD18" i="3"/>
  <c r="AF18" i="3"/>
  <c r="AG18" i="3"/>
  <c r="E19" i="3"/>
  <c r="F19" i="3"/>
  <c r="G19" i="3"/>
  <c r="H19" i="3"/>
  <c r="J19" i="3"/>
  <c r="K19" i="3"/>
  <c r="L19" i="3"/>
  <c r="M19" i="3"/>
  <c r="O19" i="3"/>
  <c r="P19" i="3"/>
  <c r="Q19" i="3"/>
  <c r="S19" i="3"/>
  <c r="T19" i="3"/>
  <c r="U19" i="3"/>
  <c r="W19" i="3"/>
  <c r="X19" i="3"/>
  <c r="Z19" i="3"/>
  <c r="AA19" i="3"/>
  <c r="AB19" i="3"/>
  <c r="AC19" i="3"/>
  <c r="AD19" i="3"/>
  <c r="AE19" i="3" s="1"/>
  <c r="AF19" i="3"/>
  <c r="AG19" i="3"/>
  <c r="E20" i="3"/>
  <c r="F20" i="3"/>
  <c r="G20" i="3"/>
  <c r="H20" i="3"/>
  <c r="I20" i="3"/>
  <c r="J20" i="3"/>
  <c r="K20" i="3"/>
  <c r="L20" i="3"/>
  <c r="M20" i="3"/>
  <c r="N20" i="3" s="1"/>
  <c r="O20" i="3"/>
  <c r="P20" i="3"/>
  <c r="Q20" i="3"/>
  <c r="S20" i="3"/>
  <c r="T20" i="3"/>
  <c r="U20" i="3"/>
  <c r="V20" i="3" s="1"/>
  <c r="W20" i="3"/>
  <c r="X20" i="3"/>
  <c r="Y20" i="3" s="1"/>
  <c r="Z20" i="3"/>
  <c r="AB20" i="3" s="1"/>
  <c r="AA20" i="3"/>
  <c r="AC20" i="3"/>
  <c r="AE20" i="3" s="1"/>
  <c r="AD20" i="3"/>
  <c r="AF20" i="3"/>
  <c r="AG20" i="3"/>
  <c r="E21" i="3"/>
  <c r="F21" i="3"/>
  <c r="G21" i="3"/>
  <c r="H21" i="3"/>
  <c r="J21" i="3"/>
  <c r="K21" i="3"/>
  <c r="L21" i="3"/>
  <c r="M21" i="3"/>
  <c r="O21" i="3"/>
  <c r="P21" i="3"/>
  <c r="Q21" i="3"/>
  <c r="S21" i="3"/>
  <c r="T21" i="3"/>
  <c r="U21" i="3"/>
  <c r="W21" i="3"/>
  <c r="X21" i="3"/>
  <c r="Z21" i="3"/>
  <c r="AA21" i="3"/>
  <c r="AB21" i="3"/>
  <c r="AC21" i="3"/>
  <c r="AD21" i="3"/>
  <c r="AE21" i="3" s="1"/>
  <c r="AF21" i="3"/>
  <c r="AG21" i="3"/>
  <c r="E22" i="3"/>
  <c r="F22" i="3"/>
  <c r="G22" i="3"/>
  <c r="H22" i="3"/>
  <c r="I22" i="3"/>
  <c r="J22" i="3"/>
  <c r="K22" i="3"/>
  <c r="L22" i="3"/>
  <c r="M22" i="3"/>
  <c r="N22" i="3" s="1"/>
  <c r="O22" i="3"/>
  <c r="P22" i="3"/>
  <c r="Q22" i="3"/>
  <c r="S22" i="3"/>
  <c r="T22" i="3"/>
  <c r="U22" i="3"/>
  <c r="V22" i="3" s="1"/>
  <c r="W22" i="3"/>
  <c r="X22" i="3"/>
  <c r="Y22" i="3" s="1"/>
  <c r="Z22" i="3"/>
  <c r="AB22" i="3" s="1"/>
  <c r="AA22" i="3"/>
  <c r="AC22" i="3"/>
  <c r="AE22" i="3" s="1"/>
  <c r="AD22" i="3"/>
  <c r="AF22" i="3"/>
  <c r="AG22" i="3"/>
  <c r="E23" i="3"/>
  <c r="F23" i="3"/>
  <c r="G23" i="3"/>
  <c r="H23" i="3"/>
  <c r="J23" i="3"/>
  <c r="K23" i="3"/>
  <c r="L23" i="3"/>
  <c r="M23" i="3"/>
  <c r="O23" i="3"/>
  <c r="P23" i="3"/>
  <c r="Q23" i="3"/>
  <c r="S23" i="3"/>
  <c r="T23" i="3"/>
  <c r="U23" i="3"/>
  <c r="W23" i="3"/>
  <c r="X23" i="3"/>
  <c r="Z23" i="3"/>
  <c r="AA23" i="3"/>
  <c r="AB23" i="3"/>
  <c r="AC23" i="3"/>
  <c r="AD23" i="3"/>
  <c r="AE23" i="3" s="1"/>
  <c r="AF23" i="3"/>
  <c r="AG23" i="3"/>
  <c r="E24" i="3"/>
  <c r="F24" i="3"/>
  <c r="G24" i="3"/>
  <c r="H24" i="3"/>
  <c r="I24" i="3"/>
  <c r="J24" i="3"/>
  <c r="K24" i="3"/>
  <c r="L24" i="3"/>
  <c r="M24" i="3"/>
  <c r="N24" i="3" s="1"/>
  <c r="O24" i="3"/>
  <c r="P24" i="3"/>
  <c r="Q24" i="3"/>
  <c r="S24" i="3"/>
  <c r="T24" i="3"/>
  <c r="U24" i="3"/>
  <c r="V24" i="3" s="1"/>
  <c r="W24" i="3"/>
  <c r="X24" i="3"/>
  <c r="Y24" i="3" s="1"/>
  <c r="Z24" i="3"/>
  <c r="AB24" i="3" s="1"/>
  <c r="AA24" i="3"/>
  <c r="AC24" i="3"/>
  <c r="AE24" i="3" s="1"/>
  <c r="AD24" i="3"/>
  <c r="AF24" i="3"/>
  <c r="AG24" i="3"/>
  <c r="E25" i="3"/>
  <c r="F25" i="3"/>
  <c r="G25" i="3"/>
  <c r="H25" i="3"/>
  <c r="J25" i="3"/>
  <c r="K25" i="3"/>
  <c r="L25" i="3"/>
  <c r="M25" i="3"/>
  <c r="O25" i="3"/>
  <c r="P25" i="3"/>
  <c r="Q25" i="3"/>
  <c r="S25" i="3"/>
  <c r="T25" i="3"/>
  <c r="U25" i="3"/>
  <c r="W25" i="3"/>
  <c r="X25" i="3"/>
  <c r="Z25" i="3"/>
  <c r="AA25" i="3"/>
  <c r="AB25" i="3"/>
  <c r="AC25" i="3"/>
  <c r="AD25" i="3"/>
  <c r="AE25" i="3" s="1"/>
  <c r="AF25" i="3"/>
  <c r="AG25" i="3"/>
  <c r="E26" i="3"/>
  <c r="F26" i="3"/>
  <c r="G26" i="3"/>
  <c r="H26" i="3"/>
  <c r="I26" i="3"/>
  <c r="J26" i="3"/>
  <c r="K26" i="3"/>
  <c r="L26" i="3"/>
  <c r="M26" i="3"/>
  <c r="N26" i="3" s="1"/>
  <c r="O26" i="3"/>
  <c r="P26" i="3"/>
  <c r="Q26" i="3"/>
  <c r="S26" i="3"/>
  <c r="T26" i="3"/>
  <c r="U26" i="3"/>
  <c r="V26" i="3" s="1"/>
  <c r="W26" i="3"/>
  <c r="X26" i="3"/>
  <c r="Y26" i="3" s="1"/>
  <c r="Z26" i="3"/>
  <c r="AB26" i="3" s="1"/>
  <c r="AA26" i="3"/>
  <c r="AC26" i="3"/>
  <c r="AE26" i="3" s="1"/>
  <c r="AD26" i="3"/>
  <c r="AF26" i="3"/>
  <c r="AG26" i="3"/>
  <c r="E27" i="3"/>
  <c r="F27" i="3"/>
  <c r="G27" i="3"/>
  <c r="H27" i="3"/>
  <c r="J27" i="3"/>
  <c r="K27" i="3"/>
  <c r="L27" i="3"/>
  <c r="M27" i="3"/>
  <c r="O27" i="3"/>
  <c r="P27" i="3"/>
  <c r="Q27" i="3"/>
  <c r="S27" i="3"/>
  <c r="T27" i="3"/>
  <c r="U27" i="3"/>
  <c r="W27" i="3"/>
  <c r="X27" i="3"/>
  <c r="Z27" i="3"/>
  <c r="AA27" i="3"/>
  <c r="AB27" i="3"/>
  <c r="AC27" i="3"/>
  <c r="AD27" i="3"/>
  <c r="AE27" i="3" s="1"/>
  <c r="AF27" i="3"/>
  <c r="AG27" i="3"/>
  <c r="E28" i="3"/>
  <c r="F28" i="3"/>
  <c r="G28" i="3"/>
  <c r="H28" i="3"/>
  <c r="I28" i="3"/>
  <c r="J28" i="3"/>
  <c r="K28" i="3"/>
  <c r="L28" i="3"/>
  <c r="M28" i="3"/>
  <c r="N28" i="3" s="1"/>
  <c r="O28" i="3"/>
  <c r="P28" i="3"/>
  <c r="Q28" i="3"/>
  <c r="S28" i="3"/>
  <c r="T28" i="3"/>
  <c r="U28" i="3"/>
  <c r="V28" i="3" s="1"/>
  <c r="W28" i="3"/>
  <c r="X28" i="3"/>
  <c r="Y28" i="3" s="1"/>
  <c r="Z28" i="3"/>
  <c r="AB28" i="3" s="1"/>
  <c r="AA28" i="3"/>
  <c r="AC28" i="3"/>
  <c r="AE28" i="3" s="1"/>
  <c r="AD28" i="3"/>
  <c r="AF28" i="3"/>
  <c r="AG28" i="3"/>
  <c r="E29" i="3"/>
  <c r="F29" i="3"/>
  <c r="G29" i="3"/>
  <c r="H29" i="3"/>
  <c r="J29" i="3"/>
  <c r="K29" i="3"/>
  <c r="L29" i="3"/>
  <c r="M29" i="3"/>
  <c r="O29" i="3"/>
  <c r="P29" i="3"/>
  <c r="Q29" i="3"/>
  <c r="S29" i="3"/>
  <c r="T29" i="3"/>
  <c r="U29" i="3"/>
  <c r="W29" i="3"/>
  <c r="X29" i="3"/>
  <c r="Z29" i="3"/>
  <c r="AA29" i="3"/>
  <c r="AB29" i="3"/>
  <c r="AC29" i="3"/>
  <c r="AD29" i="3"/>
  <c r="AE29" i="3" s="1"/>
  <c r="AF29" i="3"/>
  <c r="AG29" i="3"/>
  <c r="E30" i="3"/>
  <c r="F30" i="3"/>
  <c r="G30" i="3"/>
  <c r="H30" i="3"/>
  <c r="I30" i="3"/>
  <c r="J30" i="3"/>
  <c r="K30" i="3"/>
  <c r="L30" i="3"/>
  <c r="M30" i="3"/>
  <c r="N30" i="3" s="1"/>
  <c r="O30" i="3"/>
  <c r="P30" i="3"/>
  <c r="Q30" i="3"/>
  <c r="S30" i="3"/>
  <c r="T30" i="3"/>
  <c r="U30" i="3"/>
  <c r="V30" i="3" s="1"/>
  <c r="W30" i="3"/>
  <c r="X30" i="3"/>
  <c r="Y30" i="3" s="1"/>
  <c r="Z30" i="3"/>
  <c r="AB30" i="3" s="1"/>
  <c r="AA30" i="3"/>
  <c r="AC30" i="3"/>
  <c r="AE30" i="3" s="1"/>
  <c r="AD30" i="3"/>
  <c r="AF30" i="3"/>
  <c r="AG30" i="3"/>
  <c r="E31" i="3"/>
  <c r="F31" i="3"/>
  <c r="G31" i="3"/>
  <c r="H31" i="3"/>
  <c r="J31" i="3"/>
  <c r="K31" i="3"/>
  <c r="L31" i="3"/>
  <c r="M31" i="3"/>
  <c r="O31" i="3"/>
  <c r="P31" i="3"/>
  <c r="Q31" i="3"/>
  <c r="S31" i="3"/>
  <c r="T31" i="3"/>
  <c r="U31" i="3"/>
  <c r="W31" i="3"/>
  <c r="X31" i="3"/>
  <c r="Z31" i="3"/>
  <c r="AA31" i="3"/>
  <c r="AB31" i="3"/>
  <c r="AC31" i="3"/>
  <c r="AD31" i="3"/>
  <c r="AE31" i="3" s="1"/>
  <c r="AF31" i="3"/>
  <c r="AG31" i="3"/>
  <c r="E32" i="3"/>
  <c r="F32" i="3"/>
  <c r="G32" i="3"/>
  <c r="H32" i="3"/>
  <c r="I32" i="3"/>
  <c r="J32" i="3"/>
  <c r="K32" i="3"/>
  <c r="L32" i="3"/>
  <c r="M32" i="3"/>
  <c r="N32" i="3" s="1"/>
  <c r="O32" i="3"/>
  <c r="P32" i="3"/>
  <c r="Q32" i="3"/>
  <c r="S32" i="3"/>
  <c r="T32" i="3"/>
  <c r="U32" i="3"/>
  <c r="V32" i="3" s="1"/>
  <c r="W32" i="3"/>
  <c r="X32" i="3"/>
  <c r="Y32" i="3" s="1"/>
  <c r="Z32" i="3"/>
  <c r="AB32" i="3" s="1"/>
  <c r="AA32" i="3"/>
  <c r="AC32" i="3"/>
  <c r="AE32" i="3" s="1"/>
  <c r="AD32" i="3"/>
  <c r="AF32" i="3"/>
  <c r="AG32" i="3"/>
  <c r="E33" i="3"/>
  <c r="F33" i="3"/>
  <c r="G33" i="3"/>
  <c r="H33" i="3"/>
  <c r="J33" i="3"/>
  <c r="K33" i="3"/>
  <c r="L33" i="3"/>
  <c r="M33" i="3"/>
  <c r="O33" i="3"/>
  <c r="P33" i="3"/>
  <c r="Q33" i="3"/>
  <c r="S33" i="3"/>
  <c r="T33" i="3"/>
  <c r="U33" i="3"/>
  <c r="W33" i="3"/>
  <c r="X33" i="3"/>
  <c r="Z33" i="3"/>
  <c r="AA33" i="3"/>
  <c r="AB33" i="3"/>
  <c r="AC33" i="3"/>
  <c r="AD33" i="3"/>
  <c r="AE33" i="3" s="1"/>
  <c r="AF33" i="3"/>
  <c r="AG33" i="3"/>
  <c r="E34" i="3"/>
  <c r="F34" i="3"/>
  <c r="G34" i="3"/>
  <c r="H34" i="3"/>
  <c r="I34" i="3"/>
  <c r="J34" i="3"/>
  <c r="K34" i="3"/>
  <c r="L34" i="3"/>
  <c r="M34" i="3"/>
  <c r="N34" i="3" s="1"/>
  <c r="O34" i="3"/>
  <c r="P34" i="3"/>
  <c r="Q34" i="3"/>
  <c r="S34" i="3"/>
  <c r="T34" i="3"/>
  <c r="U34" i="3"/>
  <c r="V34" i="3" s="1"/>
  <c r="W34" i="3"/>
  <c r="X34" i="3"/>
  <c r="Y34" i="3" s="1"/>
  <c r="Z34" i="3"/>
  <c r="AB34" i="3" s="1"/>
  <c r="AA34" i="3"/>
  <c r="AC34" i="3"/>
  <c r="AE34" i="3" s="1"/>
  <c r="AD34" i="3"/>
  <c r="AF34" i="3"/>
  <c r="AG34" i="3"/>
  <c r="E35" i="3"/>
  <c r="F35" i="3"/>
  <c r="G35" i="3"/>
  <c r="H35" i="3"/>
  <c r="J35" i="3"/>
  <c r="K35" i="3"/>
  <c r="L35" i="3"/>
  <c r="M35" i="3"/>
  <c r="O35" i="3"/>
  <c r="P35" i="3"/>
  <c r="Q35" i="3"/>
  <c r="S35" i="3"/>
  <c r="T35" i="3"/>
  <c r="U35" i="3"/>
  <c r="W35" i="3"/>
  <c r="X35" i="3"/>
  <c r="Z35" i="3"/>
  <c r="AA35" i="3"/>
  <c r="AB35" i="3"/>
  <c r="AC35" i="3"/>
  <c r="AD35" i="3"/>
  <c r="AE35" i="3" s="1"/>
  <c r="AF35" i="3"/>
  <c r="AG35" i="3"/>
  <c r="E36" i="3"/>
  <c r="F36" i="3"/>
  <c r="G36" i="3"/>
  <c r="H36" i="3"/>
  <c r="I36" i="3"/>
  <c r="J36" i="3"/>
  <c r="K36" i="3"/>
  <c r="L36" i="3"/>
  <c r="M36" i="3"/>
  <c r="N36" i="3" s="1"/>
  <c r="O36" i="3"/>
  <c r="P36" i="3"/>
  <c r="Q36" i="3"/>
  <c r="S36" i="3"/>
  <c r="T36" i="3"/>
  <c r="U36" i="3"/>
  <c r="V36" i="3" s="1"/>
  <c r="W36" i="3"/>
  <c r="X36" i="3"/>
  <c r="Y36" i="3" s="1"/>
  <c r="Z36" i="3"/>
  <c r="AB36" i="3" s="1"/>
  <c r="AA36" i="3"/>
  <c r="AC36" i="3"/>
  <c r="AE36" i="3" s="1"/>
  <c r="AD36" i="3"/>
  <c r="AF36" i="3"/>
  <c r="AG36" i="3"/>
  <c r="E37" i="3"/>
  <c r="F37" i="3"/>
  <c r="G37" i="3"/>
  <c r="H37" i="3"/>
  <c r="J37" i="3"/>
  <c r="K37" i="3"/>
  <c r="L37" i="3"/>
  <c r="M37" i="3"/>
  <c r="O37" i="3"/>
  <c r="P37" i="3"/>
  <c r="Q37" i="3"/>
  <c r="S37" i="3"/>
  <c r="T37" i="3"/>
  <c r="U37" i="3"/>
  <c r="W37" i="3"/>
  <c r="Y37" i="3" s="1"/>
  <c r="X37" i="3"/>
  <c r="Z37" i="3"/>
  <c r="AA37" i="3"/>
  <c r="AB37" i="3"/>
  <c r="AC37" i="3"/>
  <c r="AD37" i="3"/>
  <c r="AE37" i="3" s="1"/>
  <c r="AF37" i="3"/>
  <c r="AG37" i="3"/>
  <c r="E38" i="3"/>
  <c r="F38" i="3"/>
  <c r="G38" i="3"/>
  <c r="H38" i="3"/>
  <c r="J38" i="3"/>
  <c r="K38" i="3"/>
  <c r="L38" i="3"/>
  <c r="M38" i="3"/>
  <c r="O38" i="3"/>
  <c r="P38" i="3"/>
  <c r="Q38" i="3"/>
  <c r="S38" i="3"/>
  <c r="T38" i="3"/>
  <c r="U38" i="3"/>
  <c r="W38" i="3"/>
  <c r="Y38" i="3" s="1"/>
  <c r="X38" i="3"/>
  <c r="Z38" i="3"/>
  <c r="AA38" i="3"/>
  <c r="AC38" i="3"/>
  <c r="AD38" i="3"/>
  <c r="AE38" i="3"/>
  <c r="AF38" i="3"/>
  <c r="AG38" i="3"/>
  <c r="E39" i="3"/>
  <c r="F39" i="3"/>
  <c r="G39" i="3"/>
  <c r="H39" i="3"/>
  <c r="J39" i="3"/>
  <c r="K39" i="3"/>
  <c r="L39" i="3"/>
  <c r="M39" i="3"/>
  <c r="O39" i="3"/>
  <c r="P39" i="3"/>
  <c r="Q39" i="3"/>
  <c r="R39" i="3"/>
  <c r="S39" i="3"/>
  <c r="T39" i="3"/>
  <c r="U39" i="3"/>
  <c r="V39" i="3"/>
  <c r="W39" i="3"/>
  <c r="X39" i="3"/>
  <c r="Y39" i="3" s="1"/>
  <c r="Z39" i="3"/>
  <c r="AB39" i="3" s="1"/>
  <c r="AA39" i="3"/>
  <c r="AC39" i="3"/>
  <c r="AE39" i="3" s="1"/>
  <c r="AD39" i="3"/>
  <c r="AF39" i="3"/>
  <c r="AG39" i="3"/>
  <c r="AG4" i="3"/>
  <c r="AF4" i="3"/>
  <c r="AD4" i="3"/>
  <c r="AC4" i="3"/>
  <c r="AA4" i="3"/>
  <c r="Z4" i="3"/>
  <c r="X4" i="3"/>
  <c r="W4" i="3"/>
  <c r="U4" i="3"/>
  <c r="T4" i="3"/>
  <c r="S4" i="3"/>
  <c r="Q4" i="3"/>
  <c r="P4" i="3"/>
  <c r="O4" i="3"/>
  <c r="M4" i="3"/>
  <c r="L4" i="3"/>
  <c r="K4" i="3"/>
  <c r="J4" i="3"/>
  <c r="H4" i="3"/>
  <c r="G4" i="3"/>
  <c r="F4" i="3"/>
  <c r="E4" i="3"/>
  <c r="N39" i="3" l="1"/>
  <c r="I39" i="3"/>
  <c r="V38" i="3"/>
  <c r="N38" i="3"/>
  <c r="I38" i="3"/>
  <c r="V37" i="3"/>
  <c r="R36" i="3"/>
  <c r="V35" i="3"/>
  <c r="R34" i="3"/>
  <c r="V33" i="3"/>
  <c r="R32" i="3"/>
  <c r="V31" i="3"/>
  <c r="R30" i="3"/>
  <c r="R38" i="3"/>
  <c r="AH36" i="3"/>
  <c r="R35" i="3"/>
  <c r="AH34" i="3"/>
  <c r="R33" i="3"/>
  <c r="AH32" i="3"/>
  <c r="R31" i="3"/>
  <c r="AH30" i="3"/>
  <c r="R29" i="3"/>
  <c r="R27" i="3"/>
  <c r="V29" i="3"/>
  <c r="R28" i="3"/>
  <c r="AH28" i="3" s="1"/>
  <c r="V27" i="3"/>
  <c r="R26" i="3"/>
  <c r="AH26" i="3" s="1"/>
  <c r="V25" i="3"/>
  <c r="R24" i="3"/>
  <c r="V23" i="3"/>
  <c r="R22" i="3"/>
  <c r="V21" i="3"/>
  <c r="R20" i="3"/>
  <c r="V19" i="3"/>
  <c r="R18" i="3"/>
  <c r="V17" i="3"/>
  <c r="R16" i="3"/>
  <c r="V15" i="3"/>
  <c r="R14" i="3"/>
  <c r="V13" i="3"/>
  <c r="R12" i="3"/>
  <c r="V11" i="3"/>
  <c r="R10" i="3"/>
  <c r="V9" i="3"/>
  <c r="R8" i="3"/>
  <c r="V7" i="3"/>
  <c r="R6" i="3"/>
  <c r="V5" i="3"/>
  <c r="AH4" i="2"/>
  <c r="AH38" i="2"/>
  <c r="AH36" i="2"/>
  <c r="AH34" i="2"/>
  <c r="AH32" i="2"/>
  <c r="AH30" i="2"/>
  <c r="AH28" i="2"/>
  <c r="AH26" i="2"/>
  <c r="AH24" i="2"/>
  <c r="AH22" i="2"/>
  <c r="AH20" i="2"/>
  <c r="AH18" i="2"/>
  <c r="AH16" i="2"/>
  <c r="AH14" i="2"/>
  <c r="AH12" i="2"/>
  <c r="AH10" i="2"/>
  <c r="AH8" i="2"/>
  <c r="AH6" i="2"/>
  <c r="AH4" i="1"/>
  <c r="AH6" i="1"/>
  <c r="AH8" i="1"/>
  <c r="AH10" i="1"/>
  <c r="AH12" i="1"/>
  <c r="AH14" i="1"/>
  <c r="AH16" i="1"/>
  <c r="AH18" i="1"/>
  <c r="AH20" i="1"/>
  <c r="AH22" i="1"/>
  <c r="AH24" i="1"/>
  <c r="AH26" i="1"/>
  <c r="AH28" i="1"/>
  <c r="AH30" i="1"/>
  <c r="AH32" i="1"/>
  <c r="AH34" i="1"/>
  <c r="AH36" i="1"/>
  <c r="AH38" i="1"/>
  <c r="R25" i="3"/>
  <c r="AH24" i="3"/>
  <c r="R23" i="3"/>
  <c r="AH22" i="3"/>
  <c r="R21" i="3"/>
  <c r="AH20" i="3"/>
  <c r="R19" i="3"/>
  <c r="AH18" i="3"/>
  <c r="R17" i="3"/>
  <c r="AH16" i="3"/>
  <c r="R15" i="3"/>
  <c r="AH14" i="3"/>
  <c r="R13" i="3"/>
  <c r="AH12" i="3"/>
  <c r="R11" i="3"/>
  <c r="AH10" i="3"/>
  <c r="R9" i="3"/>
  <c r="AH8" i="3"/>
  <c r="R7" i="3"/>
  <c r="AH6" i="3"/>
  <c r="R5" i="3"/>
  <c r="AH39" i="2"/>
  <c r="AH37" i="2"/>
  <c r="AH35" i="2"/>
  <c r="AH33" i="2"/>
  <c r="AH31" i="2"/>
  <c r="AH29" i="2"/>
  <c r="AH27" i="2"/>
  <c r="AH25" i="2"/>
  <c r="AH23" i="2"/>
  <c r="AH21" i="2"/>
  <c r="AH19" i="2"/>
  <c r="AH17" i="2"/>
  <c r="AH15" i="2"/>
  <c r="AH13" i="2"/>
  <c r="AH11" i="2"/>
  <c r="AH9" i="2"/>
  <c r="AH7" i="2"/>
  <c r="AH5" i="2"/>
  <c r="AH5" i="1"/>
  <c r="AH7" i="1"/>
  <c r="AH9" i="1"/>
  <c r="AH11" i="1"/>
  <c r="AH13" i="1"/>
  <c r="AH15" i="1"/>
  <c r="AH17" i="1"/>
  <c r="AH19" i="1"/>
  <c r="AH21" i="1"/>
  <c r="AH23" i="1"/>
  <c r="AH25" i="1"/>
  <c r="AH27" i="1"/>
  <c r="AH29" i="1"/>
  <c r="AH31" i="1"/>
  <c r="AH33" i="1"/>
  <c r="AH35" i="1"/>
  <c r="AH37" i="1"/>
  <c r="AH39" i="1"/>
  <c r="AH39" i="3"/>
  <c r="AB38" i="3"/>
  <c r="AH38" i="3" s="1"/>
  <c r="I37" i="3"/>
  <c r="I35" i="3"/>
  <c r="I33" i="3"/>
  <c r="Y31" i="3"/>
  <c r="Y29" i="3"/>
  <c r="I27" i="3"/>
  <c r="Y25" i="3"/>
  <c r="Y23" i="3"/>
  <c r="I23" i="3"/>
  <c r="Y21" i="3"/>
  <c r="I21" i="3"/>
  <c r="Y19" i="3"/>
  <c r="I19" i="3"/>
  <c r="Y17" i="3"/>
  <c r="I17" i="3"/>
  <c r="Y15" i="3"/>
  <c r="I15" i="3"/>
  <c r="Y13" i="3"/>
  <c r="I13" i="3"/>
  <c r="Y11" i="3"/>
  <c r="I11" i="3"/>
  <c r="Y9" i="3"/>
  <c r="I9" i="3"/>
  <c r="Y7" i="3"/>
  <c r="I7" i="3"/>
  <c r="Y5" i="3"/>
  <c r="I5" i="3"/>
  <c r="N37" i="3"/>
  <c r="N35" i="3"/>
  <c r="N33" i="3"/>
  <c r="N31" i="3"/>
  <c r="N29" i="3"/>
  <c r="N27" i="3"/>
  <c r="N25" i="3"/>
  <c r="N23" i="3"/>
  <c r="N21" i="3"/>
  <c r="N19" i="3"/>
  <c r="N17" i="3"/>
  <c r="N15" i="3"/>
  <c r="N13" i="3"/>
  <c r="N11" i="3"/>
  <c r="N9" i="3"/>
  <c r="N7" i="3"/>
  <c r="N5" i="3"/>
  <c r="Y35" i="3"/>
  <c r="Y33" i="3"/>
  <c r="I31" i="3"/>
  <c r="I29" i="3"/>
  <c r="Y27" i="3"/>
  <c r="I25" i="3"/>
  <c r="AH25" i="3" s="1"/>
  <c r="R37" i="3"/>
  <c r="AE4" i="3"/>
  <c r="AB4" i="3"/>
  <c r="Y4" i="3"/>
  <c r="V4" i="3"/>
  <c r="R4" i="3"/>
  <c r="N4" i="3"/>
  <c r="I4" i="3"/>
  <c r="AH7" i="3" l="1"/>
  <c r="AH15" i="3"/>
  <c r="AH23" i="3"/>
  <c r="AH37" i="3"/>
  <c r="AH11" i="3"/>
  <c r="AH19" i="3"/>
  <c r="AH29" i="3"/>
  <c r="AH31" i="3"/>
  <c r="AH5" i="3"/>
  <c r="AH9" i="3"/>
  <c r="AH13" i="3"/>
  <c r="AH17" i="3"/>
  <c r="AH21" i="3"/>
  <c r="AH33" i="3"/>
  <c r="AH27" i="3"/>
  <c r="AH35" i="3"/>
  <c r="AH40" i="3"/>
  <c r="AH4" i="3"/>
  <c r="AF41" i="3" l="1"/>
  <c r="AE41" i="3"/>
  <c r="AB41" i="3"/>
  <c r="AA41" i="3"/>
  <c r="X41" i="3"/>
  <c r="W41" i="3"/>
  <c r="T41" i="3"/>
  <c r="P41" i="3"/>
  <c r="O41" i="3"/>
  <c r="L41" i="3"/>
  <c r="K41" i="3"/>
  <c r="H41" i="3"/>
  <c r="G41" i="3"/>
  <c r="AI40" i="3"/>
  <c r="A40" i="3"/>
  <c r="AI39" i="3"/>
  <c r="A39" i="3"/>
  <c r="AI38" i="3"/>
  <c r="A38" i="3"/>
  <c r="AI37" i="3"/>
  <c r="A37" i="3"/>
  <c r="AI36" i="3"/>
  <c r="A36" i="3"/>
  <c r="AI35" i="3"/>
  <c r="A35" i="3"/>
  <c r="AI34" i="3"/>
  <c r="A34" i="3"/>
  <c r="AI33" i="3"/>
  <c r="A33" i="3"/>
  <c r="AI32" i="3"/>
  <c r="A32" i="3"/>
  <c r="AI31" i="3"/>
  <c r="A31" i="3"/>
  <c r="AI30" i="3"/>
  <c r="A30" i="3"/>
  <c r="AI29" i="3"/>
  <c r="A29" i="3"/>
  <c r="AI28" i="3"/>
  <c r="A28" i="3"/>
  <c r="AI27" i="3"/>
  <c r="A27" i="3"/>
  <c r="AI26" i="3"/>
  <c r="A26" i="3"/>
  <c r="AI25" i="3"/>
  <c r="A25" i="3"/>
  <c r="AI24" i="3"/>
  <c r="A24" i="3"/>
  <c r="AI23" i="3"/>
  <c r="A23" i="3"/>
  <c r="AI22" i="3"/>
  <c r="A22" i="3"/>
  <c r="AI21" i="3"/>
  <c r="A21" i="3"/>
  <c r="AI20" i="3"/>
  <c r="A20" i="3"/>
  <c r="AI19" i="3"/>
  <c r="A19" i="3"/>
  <c r="AI18" i="3"/>
  <c r="A18" i="3"/>
  <c r="AI17" i="3"/>
  <c r="A17" i="3"/>
  <c r="AI16" i="3"/>
  <c r="A16" i="3"/>
  <c r="AI15" i="3"/>
  <c r="A15" i="3"/>
  <c r="AI14" i="3"/>
  <c r="A14" i="3"/>
  <c r="AI13" i="3"/>
  <c r="A13" i="3"/>
  <c r="AI12" i="3"/>
  <c r="A12" i="3"/>
  <c r="AI11" i="3"/>
  <c r="A11" i="3"/>
  <c r="AI10" i="3"/>
  <c r="A10" i="3"/>
  <c r="AI9" i="3"/>
  <c r="A9" i="3"/>
  <c r="AI8" i="3"/>
  <c r="A8" i="3"/>
  <c r="AI7" i="3"/>
  <c r="A7" i="3"/>
  <c r="AI6" i="3"/>
  <c r="A6" i="3"/>
  <c r="AI5" i="3"/>
  <c r="A5" i="3"/>
  <c r="AG41" i="3"/>
  <c r="AC41" i="3"/>
  <c r="Y41" i="3"/>
  <c r="U41" i="3"/>
  <c r="S41" i="3"/>
  <c r="Q41" i="3"/>
  <c r="M41" i="3"/>
  <c r="I41" i="3"/>
  <c r="E41" i="3"/>
  <c r="A4" i="3"/>
  <c r="AI40" i="2"/>
  <c r="AE41" i="2"/>
  <c r="AD41" i="2"/>
  <c r="AB41" i="2"/>
  <c r="AA41" i="2"/>
  <c r="X41" i="2"/>
  <c r="W41" i="2"/>
  <c r="V41" i="2"/>
  <c r="T41" i="2"/>
  <c r="P41" i="2"/>
  <c r="N41" i="2"/>
  <c r="L41" i="2"/>
  <c r="K41" i="2"/>
  <c r="H41" i="2"/>
  <c r="G41" i="2"/>
  <c r="F41" i="2"/>
  <c r="A40" i="2"/>
  <c r="AI39" i="2"/>
  <c r="A39" i="2"/>
  <c r="AI38" i="2"/>
  <c r="A38" i="2"/>
  <c r="AI37" i="2"/>
  <c r="A37" i="2"/>
  <c r="AI36" i="2"/>
  <c r="A36" i="2"/>
  <c r="AI35" i="2"/>
  <c r="A35" i="2"/>
  <c r="AI34" i="2"/>
  <c r="A34" i="2"/>
  <c r="AI33" i="2"/>
  <c r="A33" i="2"/>
  <c r="AI32" i="2"/>
  <c r="A32" i="2"/>
  <c r="AI31" i="2"/>
  <c r="A31" i="2"/>
  <c r="AI30" i="2"/>
  <c r="A30" i="2"/>
  <c r="AI29" i="2"/>
  <c r="A29" i="2"/>
  <c r="AI28" i="2"/>
  <c r="A28" i="2"/>
  <c r="AI27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41" i="2"/>
  <c r="S41" i="2"/>
  <c r="O41" i="2"/>
  <c r="A4" i="2"/>
  <c r="AI40" i="1"/>
  <c r="AF41" i="1"/>
  <c r="AE41" i="1"/>
  <c r="AA41" i="1"/>
  <c r="X41" i="1"/>
  <c r="W41" i="1"/>
  <c r="T41" i="1"/>
  <c r="S41" i="1"/>
  <c r="P41" i="1"/>
  <c r="O41" i="1"/>
  <c r="L41" i="1"/>
  <c r="K41" i="1"/>
  <c r="H41" i="1"/>
  <c r="G41" i="1"/>
  <c r="A40" i="1"/>
  <c r="AI39" i="1"/>
  <c r="A39" i="1"/>
  <c r="AI38" i="1"/>
  <c r="A38" i="1"/>
  <c r="AI37" i="1"/>
  <c r="A37" i="1"/>
  <c r="AI36" i="1"/>
  <c r="A36" i="1"/>
  <c r="AI35" i="1"/>
  <c r="A35" i="1"/>
  <c r="AI34" i="1"/>
  <c r="A34" i="1"/>
  <c r="AI33" i="1"/>
  <c r="A33" i="1"/>
  <c r="AI32" i="1"/>
  <c r="A32" i="1"/>
  <c r="AI31" i="1"/>
  <c r="A31" i="1"/>
  <c r="AI30" i="1"/>
  <c r="A30" i="1"/>
  <c r="AI29" i="1"/>
  <c r="A29" i="1"/>
  <c r="AI28" i="1"/>
  <c r="A28" i="1"/>
  <c r="A27" i="1"/>
  <c r="AI26" i="1"/>
  <c r="A26" i="1"/>
  <c r="AI25" i="1"/>
  <c r="A25" i="1"/>
  <c r="AI24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R41" i="1"/>
  <c r="AI6" i="1"/>
  <c r="A6" i="1"/>
  <c r="AI5" i="1"/>
  <c r="A5" i="1"/>
  <c r="AC41" i="1"/>
  <c r="AB41" i="1"/>
  <c r="M41" i="1"/>
  <c r="A4" i="1"/>
  <c r="AI4" i="2" l="1"/>
  <c r="AI4" i="1"/>
  <c r="Y41" i="1"/>
  <c r="AI11" i="1"/>
  <c r="J41" i="1"/>
  <c r="N41" i="1"/>
  <c r="V41" i="1"/>
  <c r="AD41" i="1"/>
  <c r="AI7" i="1"/>
  <c r="AI19" i="1"/>
  <c r="J41" i="2"/>
  <c r="R41" i="2"/>
  <c r="Z41" i="2"/>
  <c r="AI7" i="2"/>
  <c r="E41" i="1"/>
  <c r="Q41" i="1"/>
  <c r="AI27" i="1"/>
  <c r="I41" i="1"/>
  <c r="U41" i="1"/>
  <c r="AG41" i="1"/>
  <c r="F41" i="1"/>
  <c r="Z41" i="1"/>
  <c r="AI23" i="1"/>
  <c r="E41" i="2"/>
  <c r="I41" i="2"/>
  <c r="M41" i="2"/>
  <c r="Q41" i="2"/>
  <c r="U41" i="2"/>
  <c r="Y41" i="2"/>
  <c r="AC41" i="2"/>
  <c r="AG41" i="2"/>
  <c r="F41" i="3"/>
  <c r="J41" i="3"/>
  <c r="N41" i="3"/>
  <c r="R41" i="3"/>
  <c r="V41" i="3"/>
  <c r="Z41" i="3"/>
  <c r="AD41" i="3"/>
  <c r="AH41" i="3" l="1"/>
  <c r="AI1" i="3" s="1"/>
  <c r="AI4" i="3"/>
  <c r="AH41" i="1"/>
  <c r="AI1" i="1" s="1"/>
  <c r="AH41" i="2"/>
  <c r="AI1" i="2" s="1"/>
</calcChain>
</file>

<file path=xl/sharedStrings.xml><?xml version="1.0" encoding="utf-8"?>
<sst xmlns="http://schemas.openxmlformats.org/spreadsheetml/2006/main" count="453" uniqueCount="112">
  <si>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</si>
  <si>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</si>
  <si>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</si>
  <si>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</si>
  <si>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</si>
  <si>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</si>
  <si>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</si>
  <si>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</si>
  <si>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</si>
  <si>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</si>
  <si>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</si>
  <si>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</si>
  <si>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</si>
  <si>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</si>
  <si>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</si>
  <si>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</si>
  <si>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</si>
  <si>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</si>
  <si>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</si>
  <si>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</si>
  <si>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</si>
  <si>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</si>
  <si>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</si>
  <si>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</si>
  <si>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</si>
  <si>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</si>
  <si>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</si>
  <si>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</si>
  <si>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</si>
  <si>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</si>
  <si>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</si>
  <si>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</si>
  <si>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</si>
  <si>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Phòng TS-ĐT</t>
  </si>
  <si>
    <t>01006001</t>
  </si>
  <si>
    <t>Phòng KT&amp;ĐBCL</t>
  </si>
  <si>
    <t>Hà Phước Tuấn</t>
  </si>
  <si>
    <t>01008002</t>
  </si>
  <si>
    <t>Phòng QT-DV</t>
  </si>
  <si>
    <t>Nguyễn Văn Thành</t>
  </si>
  <si>
    <t>Tổ TT-PC</t>
  </si>
  <si>
    <t>01001006</t>
  </si>
  <si>
    <t>Ban Giám hiệu</t>
  </si>
  <si>
    <t>Đinh Văn Đệ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</si>
  <si>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</si>
  <si>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</si>
  <si>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</si>
  <si>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</si>
  <si>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</si>
  <si>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</si>
  <si>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</si>
  <si>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</si>
  <si>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</si>
  <si>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01012028</t>
  </si>
  <si>
    <t>Dương Thị Hồng</t>
  </si>
  <si>
    <t>01012027</t>
  </si>
  <si>
    <t>Giáp Đức Nhận</t>
  </si>
  <si>
    <t>01012030</t>
  </si>
  <si>
    <t>Hồ Nhật Linh</t>
  </si>
  <si>
    <t>01012016</t>
  </si>
  <si>
    <t>Lư Thị Yến Vũ</t>
  </si>
  <si>
    <t>01012024</t>
  </si>
  <si>
    <t>Nguyễn Chí Ngãi</t>
  </si>
  <si>
    <t>01012022</t>
  </si>
  <si>
    <t>Nguyễn Duy Hải</t>
  </si>
  <si>
    <t>01009004</t>
  </si>
  <si>
    <t>Nguyễn Hoài Nam</t>
  </si>
  <si>
    <t>01012017</t>
  </si>
  <si>
    <t>Nguyễn Ngọc Quỳnh(CK)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</si>
  <si>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</si>
  <si>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</si>
  <si>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</si>
  <si>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</si>
  <si>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</si>
  <si>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</si>
  <si>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</si>
  <si>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</si>
  <si>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</si>
  <si>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</si>
  <si>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</si>
  <si>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</si>
  <si>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01012012</t>
  </si>
  <si>
    <t>Phan Thị Xuân Trang</t>
  </si>
  <si>
    <t>01012004</t>
  </si>
  <si>
    <t>Phan Văn Thành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</si>
  <si>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</si>
  <si>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</si>
  <si>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</si>
  <si>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</si>
  <si>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</si>
  <si>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</si>
  <si>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</si>
  <si>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</si>
  <si>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</si>
  <si>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</si>
  <si>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01023004</t>
  </si>
  <si>
    <t>Võ Thị Lệ Trân</t>
  </si>
  <si>
    <t>01012009</t>
  </si>
  <si>
    <t>Võ Thúy Phương</t>
  </si>
  <si>
    <t>01012013</t>
  </si>
  <si>
    <t>Vũ Đức Pháp</t>
  </si>
  <si>
    <t>01012007</t>
  </si>
  <si>
    <t>Vũ Quang Khải</t>
  </si>
  <si>
    <t>01009006</t>
  </si>
  <si>
    <t>Phòng CTCT-HSSV</t>
  </si>
  <si>
    <t>Nguyễn Ngọc Hiệp</t>
  </si>
  <si>
    <t>01009009</t>
  </si>
  <si>
    <t>Nguyễn Chí Nhân</t>
  </si>
  <si>
    <t>01004002</t>
  </si>
  <si>
    <t>Hồ Văn Sĩ</t>
  </si>
  <si>
    <t>01009001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</si>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</sst>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0" xfId="1" applyNumberFormat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NumberFormat="1" applyFont="1" applyProtection="1">
      <protection locked="0"/>
    </xf>
    <xf numFmtId="0" fontId="6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quotePrefix="1" applyNumberFormat="1" applyFont="1" applyBorder="1" applyAlignment="1" applyProtection="1">
      <alignment vertical="center" wrapText="1"/>
      <protection locked="0"/>
    </xf>
    <xf numFmtId="0" fontId="8" fillId="0" borderId="1" xfId="0" applyNumberFormat="1" applyFont="1" applyBorder="1" applyProtection="1">
      <protection locked="0"/>
    </xf>
    <xf numFmtId="0" fontId="5" fillId="2" borderId="1" xfId="2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NumberFormat="1" applyFont="1" applyBorder="1" applyProtection="1">
      <protection locked="0"/>
    </xf>
    <xf numFmtId="0" fontId="8" fillId="0" borderId="0" xfId="1" applyNumberFormat="1" applyFont="1" applyAlignment="1" applyProtection="1">
      <alignment horizontal="center"/>
      <protection locked="0"/>
    </xf>
    <xf numFmtId="0" fontId="10" fillId="0" borderId="1" xfId="3" quotePrefix="1" applyNumberFormat="1" applyFont="1" applyBorder="1" applyAlignment="1" applyProtection="1">
      <alignment vertical="center" wrapText="1"/>
      <protection locked="0"/>
    </xf>
    <xf numFmtId="0" fontId="10" fillId="0" borderId="1" xfId="3" applyNumberFormat="1" applyFont="1" applyBorder="1" applyAlignment="1" applyProtection="1">
      <alignment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2" applyNumberFormat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3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Q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8" t="s">
        <v>0</v>
      </c>
      <c r="B1" s="27" t="s">
        <v>1</v>
      </c>
      <c r="C1" s="29" t="s">
        <v>2</v>
      </c>
      <c r="D1" s="28" t="s">
        <v>3</v>
      </c>
      <c r="E1" s="27" t="s">
        <v>4</v>
      </c>
      <c r="F1" s="27"/>
      <c r="G1" s="27"/>
      <c r="H1" s="27"/>
      <c r="I1" s="27"/>
      <c r="J1" s="27" t="s">
        <v>5</v>
      </c>
      <c r="K1" s="27"/>
      <c r="L1" s="27"/>
      <c r="M1" s="27"/>
      <c r="N1" s="27"/>
      <c r="O1" s="27" t="s">
        <v>6</v>
      </c>
      <c r="P1" s="27"/>
      <c r="Q1" s="27"/>
      <c r="R1" s="27"/>
      <c r="S1" s="27"/>
      <c r="T1" s="27"/>
      <c r="U1" s="27"/>
      <c r="V1" s="27"/>
      <c r="W1" s="27" t="s">
        <v>7</v>
      </c>
      <c r="X1" s="27"/>
      <c r="Y1" s="27"/>
      <c r="Z1" s="27"/>
      <c r="AA1" s="27"/>
      <c r="AB1" s="27"/>
      <c r="AC1" s="27"/>
      <c r="AD1" s="27"/>
      <c r="AE1" s="27"/>
      <c r="AF1" s="30" t="s">
        <v>8</v>
      </c>
      <c r="AG1" s="30" t="s">
        <v>9</v>
      </c>
      <c r="AH1" s="30" t="s">
        <v>10</v>
      </c>
      <c r="AI1" s="1">
        <f>SUBTOTAL(9,AH:AH)</f>
        <v>753.25</v>
      </c>
    </row>
    <row r="2" spans="1:35" s="2" customFormat="1">
      <c r="A2" s="28"/>
      <c r="B2" s="28"/>
      <c r="C2" s="29"/>
      <c r="D2" s="28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11</v>
      </c>
      <c r="P2" s="27"/>
      <c r="Q2" s="27"/>
      <c r="R2" s="27"/>
      <c r="S2" s="27" t="s">
        <v>12</v>
      </c>
      <c r="T2" s="27"/>
      <c r="U2" s="27"/>
      <c r="V2" s="27"/>
      <c r="W2" s="27" t="s">
        <v>11</v>
      </c>
      <c r="X2" s="27"/>
      <c r="Y2" s="27"/>
      <c r="Z2" s="27" t="s">
        <v>13</v>
      </c>
      <c r="AA2" s="27"/>
      <c r="AB2" s="27"/>
      <c r="AC2" s="27" t="s">
        <v>14</v>
      </c>
      <c r="AD2" s="27"/>
      <c r="AE2" s="27"/>
      <c r="AF2" s="30"/>
      <c r="AG2" s="30"/>
      <c r="AH2" s="30"/>
    </row>
    <row r="3" spans="1:35" s="3" customFormat="1" ht="99">
      <c r="A3" s="28"/>
      <c r="B3" s="28"/>
      <c r="C3" s="29"/>
      <c r="D3" s="28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30"/>
      <c r="AG3" s="30"/>
      <c r="AH3" s="30"/>
    </row>
    <row r="4" spans="1:35">
      <c r="A4" s="4">
        <f>IF(D4="","",SUBTOTAL(3,$D$4:$D4))</f>
        <v>1</v>
      </c>
      <c r="B4" s="18" t="s">
        <v>41</v>
      </c>
      <c r="C4" s="19" t="s">
        <v>42</v>
      </c>
      <c r="D4" s="10" t="s">
        <v>43</v>
      </c>
      <c r="E4" s="5">
        <v>0</v>
      </c>
      <c r="F4" s="5">
        <v>0</v>
      </c>
      <c r="G4" s="5">
        <v>0</v>
      </c>
      <c r="H4" s="5">
        <v>0</v>
      </c>
      <c r="I4" s="20">
        <f t="shared" ref="I4:I39" si="0">IF(D4="","",(E4+F4*2+G4*3+H4*2))</f>
        <v>0</v>
      </c>
      <c r="J4" s="5">
        <v>0</v>
      </c>
      <c r="K4" s="5">
        <v>0</v>
      </c>
      <c r="L4" s="5">
        <v>0</v>
      </c>
      <c r="M4" s="5">
        <v>0</v>
      </c>
      <c r="N4" s="21">
        <f t="shared" ref="N4:N39" si="1">IF(D4="","",SUM(J4:M4))</f>
        <v>0</v>
      </c>
      <c r="O4" s="5">
        <v>0</v>
      </c>
      <c r="P4" s="5">
        <v>0</v>
      </c>
      <c r="Q4" s="5">
        <v>187</v>
      </c>
      <c r="R4" s="21">
        <f t="shared" ref="R4:R39" si="2">IF(D4="","",(SUM(O4:P4)-Q4)/20)</f>
        <v>-9.35</v>
      </c>
      <c r="S4" s="5">
        <v>0</v>
      </c>
      <c r="T4" s="5">
        <v>0</v>
      </c>
      <c r="U4" s="5">
        <v>0</v>
      </c>
      <c r="V4" s="21">
        <f t="shared" ref="V4:V39" si="3">IF(D4="","",(SUM(S4:T4)-U4)/10)</f>
        <v>0</v>
      </c>
      <c r="W4" s="5">
        <v>0</v>
      </c>
      <c r="X4" s="5">
        <v>0</v>
      </c>
      <c r="Y4" s="21">
        <f>IF($D4="","",SUM(W4:X4)/20)</f>
        <v>0</v>
      </c>
      <c r="Z4" s="5">
        <v>0</v>
      </c>
      <c r="AA4" s="5">
        <v>0</v>
      </c>
      <c r="AB4" s="21">
        <f>IF($D4="","",SUM(Z4:AA4)/20)</f>
        <v>0</v>
      </c>
      <c r="AC4" s="5">
        <v>0</v>
      </c>
      <c r="AD4" s="5">
        <v>0</v>
      </c>
      <c r="AE4" s="21">
        <f>IF($D4="","",SUM(AC4:AD4)/20)</f>
        <v>0</v>
      </c>
      <c r="AF4" s="5">
        <v>0</v>
      </c>
      <c r="AG4" s="5">
        <v>0</v>
      </c>
      <c r="AH4" s="7">
        <f>IF(D4="","",(I4+N4+R4+V4+Y4+AB4+AE4+SUM(AF4:AG4)))</f>
        <v>-9.35</v>
      </c>
      <c r="AI4" s="8">
        <f t="shared" ref="AI4:AI40" si="4">IF(AH4="","",ROUND(AH4*10/3,1))</f>
        <v>-31.2</v>
      </c>
    </row>
    <row r="5" spans="1:35">
      <c r="A5" s="4">
        <f>IF(D5="","",SUBTOTAL(3,$D$4:$D5))</f>
        <v>2</v>
      </c>
      <c r="B5" s="18" t="s">
        <v>44</v>
      </c>
      <c r="C5" s="19" t="s">
        <v>45</v>
      </c>
      <c r="D5" s="10" t="s">
        <v>46</v>
      </c>
      <c r="E5" s="5">
        <v>11</v>
      </c>
      <c r="F5" s="5">
        <v>0</v>
      </c>
      <c r="G5" s="5">
        <v>0</v>
      </c>
      <c r="H5" s="5">
        <v>0</v>
      </c>
      <c r="I5" s="20">
        <f t="shared" si="0"/>
        <v>11</v>
      </c>
      <c r="J5" s="5">
        <v>9.6000000000000014</v>
      </c>
      <c r="K5" s="5">
        <v>7.2000000000000011</v>
      </c>
      <c r="L5" s="5">
        <v>0</v>
      </c>
      <c r="M5" s="5">
        <v>0</v>
      </c>
      <c r="N5" s="21">
        <f t="shared" si="1"/>
        <v>16.800000000000004</v>
      </c>
      <c r="O5" s="5">
        <v>158</v>
      </c>
      <c r="P5" s="5">
        <v>31</v>
      </c>
      <c r="Q5" s="5">
        <v>178</v>
      </c>
      <c r="R5" s="21">
        <f t="shared" si="2"/>
        <v>0.55000000000000004</v>
      </c>
      <c r="S5" s="5">
        <v>0</v>
      </c>
      <c r="T5" s="5">
        <v>0</v>
      </c>
      <c r="U5" s="5">
        <v>0</v>
      </c>
      <c r="V5" s="21">
        <f t="shared" si="3"/>
        <v>0</v>
      </c>
      <c r="W5" s="5">
        <v>0</v>
      </c>
      <c r="X5" s="5">
        <v>0</v>
      </c>
      <c r="Y5" s="21">
        <f t="shared" ref="Y5:Y39" si="5">IF($D5="","",SUM(W5:X5)/20)</f>
        <v>0</v>
      </c>
      <c r="Z5" s="5">
        <v>0</v>
      </c>
      <c r="AA5" s="5">
        <v>0</v>
      </c>
      <c r="AB5" s="21">
        <f t="shared" ref="AB5:AB39" si="6">IF($D5="","",SUM(Z5:AA5)/20)</f>
        <v>0</v>
      </c>
      <c r="AC5" s="5">
        <v>0</v>
      </c>
      <c r="AD5" s="5">
        <v>0</v>
      </c>
      <c r="AE5" s="21">
        <f t="shared" ref="AE5:AE39" si="7">IF($D5="","",SUM(AC5:AD5)/20)</f>
        <v>0</v>
      </c>
      <c r="AF5" s="5">
        <v>0</v>
      </c>
      <c r="AG5" s="5">
        <v>2.4</v>
      </c>
      <c r="AH5" s="7">
        <f t="shared" ref="AH5:AH40" si="8">IF(D5="","",(I5+N5+R5+V5+Y5+AB5+AE5+SUM(AF5:AG5)))</f>
        <v>30.750000000000004</v>
      </c>
      <c r="AI5" s="8">
        <f t="shared" si="4"/>
        <v>102.5</v>
      </c>
    </row>
    <row r="6" spans="1:35">
      <c r="A6" s="4">
        <f>IF(D6="","",SUBTOTAL(3,$D$4:$D6))</f>
        <v>3</v>
      </c>
      <c r="B6" s="18" t="s">
        <v>47</v>
      </c>
      <c r="C6" s="19" t="s">
        <v>45</v>
      </c>
      <c r="D6" s="10" t="s">
        <v>48</v>
      </c>
      <c r="E6" s="5">
        <v>2</v>
      </c>
      <c r="F6" s="5">
        <v>0</v>
      </c>
      <c r="G6" s="5">
        <v>0</v>
      </c>
      <c r="H6" s="5">
        <v>0</v>
      </c>
      <c r="I6" s="20">
        <f t="shared" si="0"/>
        <v>2</v>
      </c>
      <c r="J6" s="5">
        <v>0</v>
      </c>
      <c r="K6" s="5">
        <v>0</v>
      </c>
      <c r="L6" s="5">
        <v>0</v>
      </c>
      <c r="M6" s="5">
        <v>0</v>
      </c>
      <c r="N6" s="21">
        <f t="shared" si="1"/>
        <v>0</v>
      </c>
      <c r="O6" s="5">
        <v>16</v>
      </c>
      <c r="P6" s="5">
        <v>118</v>
      </c>
      <c r="Q6" s="5">
        <v>45</v>
      </c>
      <c r="R6" s="21">
        <f t="shared" si="2"/>
        <v>4.45</v>
      </c>
      <c r="S6" s="5">
        <v>0</v>
      </c>
      <c r="T6" s="5">
        <v>0</v>
      </c>
      <c r="U6" s="5">
        <v>0</v>
      </c>
      <c r="V6" s="21">
        <f t="shared" si="3"/>
        <v>0</v>
      </c>
      <c r="W6" s="5">
        <v>0</v>
      </c>
      <c r="X6" s="5">
        <v>0</v>
      </c>
      <c r="Y6" s="21">
        <f t="shared" si="5"/>
        <v>0</v>
      </c>
      <c r="Z6" s="5">
        <v>0</v>
      </c>
      <c r="AA6" s="5">
        <v>0</v>
      </c>
      <c r="AB6" s="21">
        <f t="shared" si="6"/>
        <v>0</v>
      </c>
      <c r="AC6" s="5">
        <v>0</v>
      </c>
      <c r="AD6" s="5">
        <v>0</v>
      </c>
      <c r="AE6" s="21">
        <f t="shared" si="7"/>
        <v>0</v>
      </c>
      <c r="AF6" s="5">
        <v>0</v>
      </c>
      <c r="AG6" s="5">
        <v>26.4</v>
      </c>
      <c r="AH6" s="7">
        <f t="shared" si="8"/>
        <v>32.85</v>
      </c>
      <c r="AI6" s="8">
        <f t="shared" si="4"/>
        <v>109.5</v>
      </c>
    </row>
    <row r="7" spans="1:35">
      <c r="A7" s="4">
        <f>IF(D7="","",SUBTOTAL(3,$D$4:$D7))</f>
        <v>4</v>
      </c>
      <c r="B7" s="18" t="s">
        <v>49</v>
      </c>
      <c r="C7" s="19" t="s">
        <v>45</v>
      </c>
      <c r="D7" s="10" t="s">
        <v>50</v>
      </c>
      <c r="E7" s="5">
        <v>0</v>
      </c>
      <c r="F7" s="5">
        <v>4</v>
      </c>
      <c r="G7" s="5">
        <v>0</v>
      </c>
      <c r="H7" s="5">
        <v>0</v>
      </c>
      <c r="I7" s="20">
        <f t="shared" si="0"/>
        <v>8</v>
      </c>
      <c r="J7" s="5">
        <v>12.8</v>
      </c>
      <c r="K7" s="5">
        <v>3.5999999999999996</v>
      </c>
      <c r="L7" s="5">
        <v>0</v>
      </c>
      <c r="M7" s="5">
        <v>0</v>
      </c>
      <c r="N7" s="21">
        <f t="shared" si="1"/>
        <v>16.399999999999999</v>
      </c>
      <c r="O7" s="5">
        <v>80</v>
      </c>
      <c r="P7" s="5">
        <v>71</v>
      </c>
      <c r="Q7" s="5">
        <v>22</v>
      </c>
      <c r="R7" s="21">
        <f t="shared" si="2"/>
        <v>6.45</v>
      </c>
      <c r="S7" s="5">
        <v>0</v>
      </c>
      <c r="T7" s="5">
        <v>0</v>
      </c>
      <c r="U7" s="5">
        <v>0</v>
      </c>
      <c r="V7" s="21">
        <f t="shared" si="3"/>
        <v>0</v>
      </c>
      <c r="W7" s="5">
        <v>0</v>
      </c>
      <c r="X7" s="5">
        <v>0</v>
      </c>
      <c r="Y7" s="21">
        <f t="shared" si="5"/>
        <v>0</v>
      </c>
      <c r="Z7" s="5">
        <v>0</v>
      </c>
      <c r="AA7" s="5">
        <v>0</v>
      </c>
      <c r="AB7" s="21">
        <f t="shared" si="6"/>
        <v>0</v>
      </c>
      <c r="AC7" s="5">
        <v>0</v>
      </c>
      <c r="AD7" s="5">
        <v>0</v>
      </c>
      <c r="AE7" s="21">
        <f t="shared" si="7"/>
        <v>0</v>
      </c>
      <c r="AF7" s="5">
        <v>0</v>
      </c>
      <c r="AG7" s="5">
        <v>2.4</v>
      </c>
      <c r="AH7" s="7">
        <f t="shared" si="8"/>
        <v>33.25</v>
      </c>
      <c r="AI7" s="8">
        <f t="shared" si="4"/>
        <v>110.8</v>
      </c>
    </row>
    <row r="8" spans="1:35">
      <c r="A8" s="4">
        <f>IF(D8="","",SUBTOTAL(3,$D$4:$D8))</f>
        <v>5</v>
      </c>
      <c r="B8" s="18" t="s">
        <v>51</v>
      </c>
      <c r="C8" s="19" t="s">
        <v>45</v>
      </c>
      <c r="D8" s="10" t="s">
        <v>52</v>
      </c>
      <c r="E8" s="5">
        <v>4</v>
      </c>
      <c r="F8" s="5">
        <v>0</v>
      </c>
      <c r="G8" s="5">
        <v>0</v>
      </c>
      <c r="H8" s="5">
        <v>0</v>
      </c>
      <c r="I8" s="20">
        <f t="shared" si="0"/>
        <v>4</v>
      </c>
      <c r="J8" s="5">
        <v>10.799999999999999</v>
      </c>
      <c r="K8" s="5">
        <v>0</v>
      </c>
      <c r="L8" s="5">
        <v>0</v>
      </c>
      <c r="M8" s="5">
        <v>0</v>
      </c>
      <c r="N8" s="21">
        <f t="shared" si="1"/>
        <v>10.799999999999999</v>
      </c>
      <c r="O8" s="5">
        <v>93</v>
      </c>
      <c r="P8" s="5">
        <v>65</v>
      </c>
      <c r="Q8" s="5">
        <v>40</v>
      </c>
      <c r="R8" s="21">
        <f t="shared" si="2"/>
        <v>5.9</v>
      </c>
      <c r="S8" s="5">
        <v>0</v>
      </c>
      <c r="T8" s="5">
        <v>0</v>
      </c>
      <c r="U8" s="5">
        <v>0</v>
      </c>
      <c r="V8" s="21">
        <f t="shared" si="3"/>
        <v>0</v>
      </c>
      <c r="W8" s="5">
        <v>0</v>
      </c>
      <c r="X8" s="5">
        <v>0</v>
      </c>
      <c r="Y8" s="21">
        <f t="shared" si="5"/>
        <v>0</v>
      </c>
      <c r="Z8" s="5">
        <v>0</v>
      </c>
      <c r="AA8" s="5">
        <v>0</v>
      </c>
      <c r="AB8" s="21">
        <f t="shared" si="6"/>
        <v>0</v>
      </c>
      <c r="AC8" s="5">
        <v>0</v>
      </c>
      <c r="AD8" s="5">
        <v>0</v>
      </c>
      <c r="AE8" s="21">
        <f t="shared" si="7"/>
        <v>0</v>
      </c>
      <c r="AF8" s="5">
        <v>0</v>
      </c>
      <c r="AG8" s="5">
        <v>0</v>
      </c>
      <c r="AH8" s="7">
        <f t="shared" si="8"/>
        <v>20.7</v>
      </c>
      <c r="AI8" s="8">
        <f t="shared" si="4"/>
        <v>69</v>
      </c>
    </row>
    <row r="9" spans="1:35">
      <c r="A9" s="4">
        <f>IF(D9="","",SUBTOTAL(3,$D$4:$D9))</f>
        <v>6</v>
      </c>
      <c r="B9" s="18" t="s">
        <v>53</v>
      </c>
      <c r="C9" s="19" t="s">
        <v>45</v>
      </c>
      <c r="D9" s="10" t="s">
        <v>54</v>
      </c>
      <c r="E9" s="5">
        <v>10</v>
      </c>
      <c r="F9" s="5">
        <v>0</v>
      </c>
      <c r="G9" s="5">
        <v>0</v>
      </c>
      <c r="H9" s="5">
        <v>0</v>
      </c>
      <c r="I9" s="20">
        <f t="shared" si="0"/>
        <v>10</v>
      </c>
      <c r="J9" s="5">
        <v>3.5999999999999996</v>
      </c>
      <c r="K9" s="5">
        <v>0</v>
      </c>
      <c r="L9" s="5">
        <v>0</v>
      </c>
      <c r="M9" s="5">
        <v>0</v>
      </c>
      <c r="N9" s="21">
        <f t="shared" si="1"/>
        <v>3.5999999999999996</v>
      </c>
      <c r="O9" s="5">
        <v>489</v>
      </c>
      <c r="P9" s="5">
        <v>529</v>
      </c>
      <c r="Q9" s="5">
        <v>515</v>
      </c>
      <c r="R9" s="21">
        <f t="shared" si="2"/>
        <v>25.15</v>
      </c>
      <c r="S9" s="5">
        <v>0</v>
      </c>
      <c r="T9" s="5">
        <v>0</v>
      </c>
      <c r="U9" s="5">
        <v>0</v>
      </c>
      <c r="V9" s="21">
        <f t="shared" si="3"/>
        <v>0</v>
      </c>
      <c r="W9" s="5">
        <v>0</v>
      </c>
      <c r="X9" s="5">
        <v>0</v>
      </c>
      <c r="Y9" s="21">
        <f t="shared" si="5"/>
        <v>0</v>
      </c>
      <c r="Z9" s="5">
        <v>0</v>
      </c>
      <c r="AA9" s="5">
        <v>0</v>
      </c>
      <c r="AB9" s="21">
        <f t="shared" si="6"/>
        <v>0</v>
      </c>
      <c r="AC9" s="5">
        <v>0</v>
      </c>
      <c r="AD9" s="5">
        <v>0</v>
      </c>
      <c r="AE9" s="21">
        <f t="shared" si="7"/>
        <v>0</v>
      </c>
      <c r="AF9" s="5">
        <v>0</v>
      </c>
      <c r="AG9" s="5">
        <v>0</v>
      </c>
      <c r="AH9" s="7">
        <f t="shared" si="8"/>
        <v>38.75</v>
      </c>
      <c r="AI9" s="8">
        <f t="shared" si="4"/>
        <v>129.19999999999999</v>
      </c>
    </row>
    <row r="10" spans="1:35">
      <c r="A10" s="4">
        <f>IF(D10="","",SUBTOTAL(3,$D$4:$D10))</f>
        <v>7</v>
      </c>
      <c r="B10" s="18" t="s">
        <v>55</v>
      </c>
      <c r="C10" s="19" t="s">
        <v>45</v>
      </c>
      <c r="D10" s="10" t="s">
        <v>56</v>
      </c>
      <c r="E10" s="5">
        <v>0</v>
      </c>
      <c r="F10" s="5">
        <v>0</v>
      </c>
      <c r="G10" s="5">
        <v>0</v>
      </c>
      <c r="H10" s="5">
        <v>0</v>
      </c>
      <c r="I10" s="20">
        <f t="shared" si="0"/>
        <v>0</v>
      </c>
      <c r="J10" s="5">
        <v>0</v>
      </c>
      <c r="K10" s="5">
        <v>0</v>
      </c>
      <c r="L10" s="5">
        <v>0</v>
      </c>
      <c r="M10" s="5">
        <v>0</v>
      </c>
      <c r="N10" s="21">
        <f t="shared" si="1"/>
        <v>0</v>
      </c>
      <c r="O10" s="5">
        <v>0</v>
      </c>
      <c r="P10" s="5">
        <v>0</v>
      </c>
      <c r="Q10" s="5">
        <v>0</v>
      </c>
      <c r="R10" s="21">
        <f t="shared" si="2"/>
        <v>0</v>
      </c>
      <c r="S10" s="5">
        <v>0</v>
      </c>
      <c r="T10" s="5">
        <v>0</v>
      </c>
      <c r="U10" s="5">
        <v>0</v>
      </c>
      <c r="V10" s="21">
        <f t="shared" si="3"/>
        <v>0</v>
      </c>
      <c r="W10" s="5">
        <v>0</v>
      </c>
      <c r="X10" s="5">
        <v>0</v>
      </c>
      <c r="Y10" s="21">
        <f t="shared" si="5"/>
        <v>0</v>
      </c>
      <c r="Z10" s="5">
        <v>0</v>
      </c>
      <c r="AA10" s="5">
        <v>0</v>
      </c>
      <c r="AB10" s="21">
        <f t="shared" si="6"/>
        <v>0</v>
      </c>
      <c r="AC10" s="5">
        <v>0</v>
      </c>
      <c r="AD10" s="5">
        <v>0</v>
      </c>
      <c r="AE10" s="21">
        <f t="shared" si="7"/>
        <v>0</v>
      </c>
      <c r="AF10" s="5">
        <v>0</v>
      </c>
      <c r="AG10" s="5">
        <v>0</v>
      </c>
      <c r="AH10" s="7">
        <f t="shared" si="8"/>
        <v>0</v>
      </c>
      <c r="AI10" s="8">
        <f t="shared" si="4"/>
        <v>0</v>
      </c>
    </row>
    <row r="11" spans="1:35">
      <c r="A11" s="4">
        <f>IF(D11="","",SUBTOTAL(3,$D$4:$D11))</f>
        <v>8</v>
      </c>
      <c r="B11" s="18" t="s">
        <v>57</v>
      </c>
      <c r="C11" s="19" t="s">
        <v>45</v>
      </c>
      <c r="D11" s="10" t="s">
        <v>58</v>
      </c>
      <c r="E11" s="5">
        <v>0</v>
      </c>
      <c r="F11" s="5">
        <v>0</v>
      </c>
      <c r="G11" s="5">
        <v>0</v>
      </c>
      <c r="H11" s="5">
        <v>0</v>
      </c>
      <c r="I11" s="20">
        <f t="shared" si="0"/>
        <v>0</v>
      </c>
      <c r="J11" s="5">
        <v>0</v>
      </c>
      <c r="K11" s="5">
        <v>0</v>
      </c>
      <c r="L11" s="5">
        <v>0</v>
      </c>
      <c r="M11" s="5">
        <v>0</v>
      </c>
      <c r="N11" s="21">
        <f t="shared" si="1"/>
        <v>0</v>
      </c>
      <c r="O11" s="5">
        <v>0</v>
      </c>
      <c r="P11" s="5">
        <v>0</v>
      </c>
      <c r="Q11" s="5">
        <v>0</v>
      </c>
      <c r="R11" s="21">
        <f t="shared" si="2"/>
        <v>0</v>
      </c>
      <c r="S11" s="5">
        <v>0</v>
      </c>
      <c r="T11" s="5">
        <v>0</v>
      </c>
      <c r="U11" s="5">
        <v>0</v>
      </c>
      <c r="V11" s="21">
        <f t="shared" si="3"/>
        <v>0</v>
      </c>
      <c r="W11" s="5">
        <v>0</v>
      </c>
      <c r="X11" s="5">
        <v>0</v>
      </c>
      <c r="Y11" s="21">
        <f t="shared" si="5"/>
        <v>0</v>
      </c>
      <c r="Z11" s="5">
        <v>0</v>
      </c>
      <c r="AA11" s="5">
        <v>0</v>
      </c>
      <c r="AB11" s="21">
        <f t="shared" si="6"/>
        <v>0</v>
      </c>
      <c r="AC11" s="5">
        <v>0</v>
      </c>
      <c r="AD11" s="5">
        <v>0</v>
      </c>
      <c r="AE11" s="21">
        <f t="shared" si="7"/>
        <v>0</v>
      </c>
      <c r="AF11" s="5">
        <v>0</v>
      </c>
      <c r="AG11" s="5">
        <v>0</v>
      </c>
      <c r="AH11" s="7">
        <f t="shared" si="8"/>
        <v>0</v>
      </c>
      <c r="AI11" s="8">
        <f t="shared" si="4"/>
        <v>0</v>
      </c>
    </row>
    <row r="12" spans="1:35">
      <c r="A12" s="4">
        <f>IF(D12="","",SUBTOTAL(3,$D$4:$D12))</f>
        <v>9</v>
      </c>
      <c r="B12" s="18" t="s">
        <v>59</v>
      </c>
      <c r="C12" s="19" t="s">
        <v>45</v>
      </c>
      <c r="D12" s="10" t="s">
        <v>60</v>
      </c>
      <c r="E12" s="5">
        <v>4</v>
      </c>
      <c r="F12" s="5">
        <v>3</v>
      </c>
      <c r="G12" s="5">
        <v>0</v>
      </c>
      <c r="H12" s="5">
        <v>0</v>
      </c>
      <c r="I12" s="20">
        <f t="shared" si="0"/>
        <v>10</v>
      </c>
      <c r="J12" s="5">
        <v>0</v>
      </c>
      <c r="K12" s="5">
        <v>14.8</v>
      </c>
      <c r="L12" s="5">
        <v>0</v>
      </c>
      <c r="M12" s="5">
        <v>0</v>
      </c>
      <c r="N12" s="21">
        <f t="shared" si="1"/>
        <v>14.8</v>
      </c>
      <c r="O12" s="5">
        <v>114</v>
      </c>
      <c r="P12" s="5">
        <v>187</v>
      </c>
      <c r="Q12" s="5">
        <v>152</v>
      </c>
      <c r="R12" s="21">
        <f t="shared" si="2"/>
        <v>7.45</v>
      </c>
      <c r="S12" s="5">
        <v>181</v>
      </c>
      <c r="T12" s="5">
        <v>201</v>
      </c>
      <c r="U12" s="5">
        <v>181</v>
      </c>
      <c r="V12" s="21">
        <f t="shared" si="3"/>
        <v>20.100000000000001</v>
      </c>
      <c r="W12" s="5">
        <v>0</v>
      </c>
      <c r="X12" s="5">
        <v>0</v>
      </c>
      <c r="Y12" s="21">
        <f t="shared" si="5"/>
        <v>0</v>
      </c>
      <c r="Z12" s="5">
        <v>0</v>
      </c>
      <c r="AA12" s="5">
        <v>0</v>
      </c>
      <c r="AB12" s="21">
        <f t="shared" si="6"/>
        <v>0</v>
      </c>
      <c r="AC12" s="5">
        <v>0</v>
      </c>
      <c r="AD12" s="5">
        <v>0</v>
      </c>
      <c r="AE12" s="21">
        <f t="shared" si="7"/>
        <v>0</v>
      </c>
      <c r="AF12" s="5">
        <v>0</v>
      </c>
      <c r="AG12" s="5">
        <v>1.6</v>
      </c>
      <c r="AH12" s="7">
        <f t="shared" si="8"/>
        <v>53.95</v>
      </c>
      <c r="AI12" s="8">
        <f t="shared" si="4"/>
        <v>179.8</v>
      </c>
    </row>
    <row r="13" spans="1:35">
      <c r="A13" s="4">
        <f>IF(D13="","",SUBTOTAL(3,$D$4:$D13))</f>
        <v>10</v>
      </c>
      <c r="B13" s="18" t="s">
        <v>61</v>
      </c>
      <c r="C13" s="19" t="s">
        <v>45</v>
      </c>
      <c r="D13" s="10" t="s">
        <v>62</v>
      </c>
      <c r="E13" s="5">
        <v>0</v>
      </c>
      <c r="F13" s="5">
        <v>0</v>
      </c>
      <c r="G13" s="5">
        <v>0</v>
      </c>
      <c r="H13" s="5">
        <v>0</v>
      </c>
      <c r="I13" s="20">
        <f t="shared" si="0"/>
        <v>0</v>
      </c>
      <c r="J13" s="5">
        <v>0</v>
      </c>
      <c r="K13" s="5">
        <v>0</v>
      </c>
      <c r="L13" s="5">
        <v>0</v>
      </c>
      <c r="M13" s="5">
        <v>0</v>
      </c>
      <c r="N13" s="21">
        <f t="shared" si="1"/>
        <v>0</v>
      </c>
      <c r="O13" s="5">
        <v>29</v>
      </c>
      <c r="P13" s="5">
        <v>0</v>
      </c>
      <c r="Q13" s="5">
        <v>53</v>
      </c>
      <c r="R13" s="21">
        <f t="shared" si="2"/>
        <v>-1.2</v>
      </c>
      <c r="S13" s="5">
        <v>0</v>
      </c>
      <c r="T13" s="5">
        <v>0</v>
      </c>
      <c r="U13" s="5">
        <v>0</v>
      </c>
      <c r="V13" s="21">
        <f t="shared" si="3"/>
        <v>0</v>
      </c>
      <c r="W13" s="5">
        <v>0</v>
      </c>
      <c r="X13" s="5">
        <v>0</v>
      </c>
      <c r="Y13" s="21">
        <f t="shared" si="5"/>
        <v>0</v>
      </c>
      <c r="Z13" s="5">
        <v>0</v>
      </c>
      <c r="AA13" s="5">
        <v>0</v>
      </c>
      <c r="AB13" s="21">
        <f t="shared" si="6"/>
        <v>0</v>
      </c>
      <c r="AC13" s="5">
        <v>0</v>
      </c>
      <c r="AD13" s="5">
        <v>0</v>
      </c>
      <c r="AE13" s="21">
        <f t="shared" si="7"/>
        <v>0</v>
      </c>
      <c r="AF13" s="5">
        <v>0</v>
      </c>
      <c r="AG13" s="5">
        <v>0</v>
      </c>
      <c r="AH13" s="7">
        <f t="shared" si="8"/>
        <v>-1.2</v>
      </c>
      <c r="AI13" s="8">
        <f t="shared" si="4"/>
        <v>-4</v>
      </c>
    </row>
    <row r="14" spans="1:35">
      <c r="A14" s="4">
        <f>IF(D14="","",SUBTOTAL(3,$D$4:$D14))</f>
        <v>11</v>
      </c>
      <c r="B14" s="18" t="s">
        <v>63</v>
      </c>
      <c r="C14" s="19" t="s">
        <v>45</v>
      </c>
      <c r="D14" s="10" t="s">
        <v>64</v>
      </c>
      <c r="E14" s="5">
        <v>0</v>
      </c>
      <c r="F14" s="5">
        <v>0</v>
      </c>
      <c r="G14" s="5">
        <v>0</v>
      </c>
      <c r="H14" s="5">
        <v>0</v>
      </c>
      <c r="I14" s="20">
        <f t="shared" si="0"/>
        <v>0</v>
      </c>
      <c r="J14" s="5">
        <v>8.4</v>
      </c>
      <c r="K14" s="5">
        <v>2.4</v>
      </c>
      <c r="L14" s="5">
        <v>0</v>
      </c>
      <c r="M14" s="5">
        <v>0</v>
      </c>
      <c r="N14" s="21">
        <f t="shared" si="1"/>
        <v>10.8</v>
      </c>
      <c r="O14" s="5">
        <v>63</v>
      </c>
      <c r="P14" s="5">
        <v>119</v>
      </c>
      <c r="Q14" s="5">
        <v>132</v>
      </c>
      <c r="R14" s="21">
        <f t="shared" si="2"/>
        <v>2.5</v>
      </c>
      <c r="S14" s="5">
        <v>0</v>
      </c>
      <c r="T14" s="5">
        <v>47</v>
      </c>
      <c r="U14" s="5">
        <v>0</v>
      </c>
      <c r="V14" s="21">
        <f t="shared" si="3"/>
        <v>4.7</v>
      </c>
      <c r="W14" s="5">
        <v>0</v>
      </c>
      <c r="X14" s="5">
        <v>0</v>
      </c>
      <c r="Y14" s="21">
        <f t="shared" si="5"/>
        <v>0</v>
      </c>
      <c r="Z14" s="5">
        <v>0</v>
      </c>
      <c r="AA14" s="5">
        <v>0</v>
      </c>
      <c r="AB14" s="21">
        <f t="shared" si="6"/>
        <v>0</v>
      </c>
      <c r="AC14" s="5">
        <v>0</v>
      </c>
      <c r="AD14" s="5">
        <v>0</v>
      </c>
      <c r="AE14" s="21">
        <f t="shared" si="7"/>
        <v>0</v>
      </c>
      <c r="AF14" s="5">
        <v>0</v>
      </c>
      <c r="AG14" s="5">
        <v>8.8000000000000007</v>
      </c>
      <c r="AH14" s="7">
        <f t="shared" si="8"/>
        <v>26.8</v>
      </c>
      <c r="AI14" s="8">
        <f t="shared" si="4"/>
        <v>89.3</v>
      </c>
    </row>
    <row r="15" spans="1:35">
      <c r="A15" s="4">
        <f>IF(D15="","",SUBTOTAL(3,$D$4:$D15))</f>
        <v>12</v>
      </c>
      <c r="B15" s="18" t="s">
        <v>65</v>
      </c>
      <c r="C15" s="19" t="s">
        <v>45</v>
      </c>
      <c r="D15" s="10" t="s">
        <v>66</v>
      </c>
      <c r="E15" s="5">
        <v>0</v>
      </c>
      <c r="F15" s="5">
        <v>0</v>
      </c>
      <c r="G15" s="5">
        <v>0</v>
      </c>
      <c r="H15" s="5">
        <v>0</v>
      </c>
      <c r="I15" s="20">
        <f t="shared" si="0"/>
        <v>0</v>
      </c>
      <c r="J15" s="5">
        <v>0</v>
      </c>
      <c r="K15" s="5">
        <v>0</v>
      </c>
      <c r="L15" s="5">
        <v>0</v>
      </c>
      <c r="M15" s="5">
        <v>0</v>
      </c>
      <c r="N15" s="21">
        <f t="shared" si="1"/>
        <v>0</v>
      </c>
      <c r="O15" s="5">
        <v>0</v>
      </c>
      <c r="P15" s="5">
        <v>0</v>
      </c>
      <c r="Q15" s="5">
        <v>0</v>
      </c>
      <c r="R15" s="21">
        <f t="shared" si="2"/>
        <v>0</v>
      </c>
      <c r="S15" s="5">
        <v>0</v>
      </c>
      <c r="T15" s="5">
        <v>0</v>
      </c>
      <c r="U15" s="5">
        <v>0</v>
      </c>
      <c r="V15" s="21">
        <f t="shared" si="3"/>
        <v>0</v>
      </c>
      <c r="W15" s="5">
        <v>0</v>
      </c>
      <c r="X15" s="5">
        <v>0</v>
      </c>
      <c r="Y15" s="21">
        <f t="shared" si="5"/>
        <v>0</v>
      </c>
      <c r="Z15" s="5">
        <v>0</v>
      </c>
      <c r="AA15" s="5">
        <v>0</v>
      </c>
      <c r="AB15" s="21">
        <f t="shared" si="6"/>
        <v>0</v>
      </c>
      <c r="AC15" s="5">
        <v>0</v>
      </c>
      <c r="AD15" s="5">
        <v>0</v>
      </c>
      <c r="AE15" s="21">
        <f t="shared" si="7"/>
        <v>0</v>
      </c>
      <c r="AF15" s="5">
        <v>0</v>
      </c>
      <c r="AG15" s="5">
        <v>0</v>
      </c>
      <c r="AH15" s="7">
        <f t="shared" si="8"/>
        <v>0</v>
      </c>
      <c r="AI15" s="8">
        <f t="shared" si="4"/>
        <v>0</v>
      </c>
    </row>
    <row r="16" spans="1:35">
      <c r="A16" s="4">
        <f>IF(D16="","",SUBTOTAL(3,$D$4:$D16))</f>
        <v>13</v>
      </c>
      <c r="B16" s="18" t="s">
        <v>67</v>
      </c>
      <c r="C16" s="19" t="s">
        <v>45</v>
      </c>
      <c r="D16" s="10" t="s">
        <v>68</v>
      </c>
      <c r="E16" s="5">
        <v>4</v>
      </c>
      <c r="F16" s="5">
        <v>0</v>
      </c>
      <c r="G16" s="5">
        <v>0</v>
      </c>
      <c r="H16" s="5">
        <v>0</v>
      </c>
      <c r="I16" s="20">
        <f t="shared" si="0"/>
        <v>4</v>
      </c>
      <c r="J16" s="5">
        <v>7.6</v>
      </c>
      <c r="K16" s="5">
        <v>9.1999999999999993</v>
      </c>
      <c r="L16" s="5">
        <v>0</v>
      </c>
      <c r="M16" s="5">
        <v>0</v>
      </c>
      <c r="N16" s="21">
        <f t="shared" si="1"/>
        <v>16.799999999999997</v>
      </c>
      <c r="O16" s="5">
        <v>177</v>
      </c>
      <c r="P16" s="5">
        <v>45</v>
      </c>
      <c r="Q16" s="5">
        <v>60</v>
      </c>
      <c r="R16" s="21">
        <f t="shared" si="2"/>
        <v>8.1</v>
      </c>
      <c r="S16" s="5">
        <v>113</v>
      </c>
      <c r="T16" s="5">
        <v>139</v>
      </c>
      <c r="U16" s="5">
        <v>113</v>
      </c>
      <c r="V16" s="21">
        <f t="shared" si="3"/>
        <v>13.9</v>
      </c>
      <c r="W16" s="5">
        <v>0</v>
      </c>
      <c r="X16" s="5">
        <v>0</v>
      </c>
      <c r="Y16" s="21">
        <f t="shared" si="5"/>
        <v>0</v>
      </c>
      <c r="Z16" s="5">
        <v>0</v>
      </c>
      <c r="AA16" s="5">
        <v>0</v>
      </c>
      <c r="AB16" s="21">
        <f t="shared" si="6"/>
        <v>0</v>
      </c>
      <c r="AC16" s="5">
        <v>0</v>
      </c>
      <c r="AD16" s="5">
        <v>0</v>
      </c>
      <c r="AE16" s="21">
        <f t="shared" si="7"/>
        <v>0</v>
      </c>
      <c r="AF16" s="5">
        <v>0</v>
      </c>
      <c r="AG16" s="5">
        <v>0</v>
      </c>
      <c r="AH16" s="7">
        <f t="shared" si="8"/>
        <v>42.8</v>
      </c>
      <c r="AI16" s="8">
        <f t="shared" si="4"/>
        <v>142.69999999999999</v>
      </c>
    </row>
    <row r="17" spans="1:35">
      <c r="A17" s="4">
        <f>IF(D17="","",SUBTOTAL(3,$D$4:$D17))</f>
        <v>14</v>
      </c>
      <c r="B17" s="18" t="s">
        <v>69</v>
      </c>
      <c r="C17" s="19" t="s">
        <v>45</v>
      </c>
      <c r="D17" s="10" t="s">
        <v>70</v>
      </c>
      <c r="E17" s="5">
        <v>2</v>
      </c>
      <c r="F17" s="5">
        <v>0</v>
      </c>
      <c r="G17" s="5">
        <v>0</v>
      </c>
      <c r="H17" s="5">
        <v>0</v>
      </c>
      <c r="I17" s="20">
        <f t="shared" si="0"/>
        <v>2</v>
      </c>
      <c r="J17" s="5">
        <v>10</v>
      </c>
      <c r="K17" s="5">
        <v>0</v>
      </c>
      <c r="L17" s="5">
        <v>0</v>
      </c>
      <c r="M17" s="5">
        <v>0</v>
      </c>
      <c r="N17" s="21">
        <f t="shared" si="1"/>
        <v>10</v>
      </c>
      <c r="O17" s="5">
        <v>40</v>
      </c>
      <c r="P17" s="5">
        <v>68</v>
      </c>
      <c r="Q17" s="5">
        <v>51</v>
      </c>
      <c r="R17" s="21">
        <f t="shared" si="2"/>
        <v>2.85</v>
      </c>
      <c r="S17" s="5">
        <v>0</v>
      </c>
      <c r="T17" s="5">
        <v>0</v>
      </c>
      <c r="U17" s="5">
        <v>0</v>
      </c>
      <c r="V17" s="21">
        <f t="shared" si="3"/>
        <v>0</v>
      </c>
      <c r="W17" s="5">
        <v>0</v>
      </c>
      <c r="X17" s="5">
        <v>0</v>
      </c>
      <c r="Y17" s="21">
        <f t="shared" si="5"/>
        <v>0</v>
      </c>
      <c r="Z17" s="5">
        <v>0</v>
      </c>
      <c r="AA17" s="5">
        <v>0</v>
      </c>
      <c r="AB17" s="21">
        <f t="shared" si="6"/>
        <v>0</v>
      </c>
      <c r="AC17" s="5">
        <v>0</v>
      </c>
      <c r="AD17" s="5">
        <v>0</v>
      </c>
      <c r="AE17" s="21">
        <f t="shared" si="7"/>
        <v>0</v>
      </c>
      <c r="AF17" s="5">
        <v>0</v>
      </c>
      <c r="AG17" s="5">
        <v>0</v>
      </c>
      <c r="AH17" s="7">
        <f t="shared" si="8"/>
        <v>14.85</v>
      </c>
      <c r="AI17" s="8">
        <f t="shared" si="4"/>
        <v>49.5</v>
      </c>
    </row>
    <row r="18" spans="1:35">
      <c r="A18" s="4">
        <f>IF(D18="","",SUBTOTAL(3,$D$4:$D18))</f>
        <v>15</v>
      </c>
      <c r="B18" s="18" t="s">
        <v>71</v>
      </c>
      <c r="C18" s="19" t="s">
        <v>45</v>
      </c>
      <c r="D18" s="10" t="s">
        <v>72</v>
      </c>
      <c r="E18" s="5">
        <v>0</v>
      </c>
      <c r="F18" s="5">
        <v>2</v>
      </c>
      <c r="G18" s="5">
        <v>0</v>
      </c>
      <c r="H18" s="5">
        <v>0</v>
      </c>
      <c r="I18" s="20">
        <f t="shared" si="0"/>
        <v>4</v>
      </c>
      <c r="J18" s="5">
        <v>14.399999999999999</v>
      </c>
      <c r="K18" s="5">
        <v>2.4</v>
      </c>
      <c r="L18" s="5">
        <v>0</v>
      </c>
      <c r="M18" s="5">
        <v>0</v>
      </c>
      <c r="N18" s="21">
        <f t="shared" si="1"/>
        <v>16.799999999999997</v>
      </c>
      <c r="O18" s="5">
        <v>0</v>
      </c>
      <c r="P18" s="5">
        <v>32</v>
      </c>
      <c r="Q18" s="5">
        <v>0</v>
      </c>
      <c r="R18" s="21">
        <f t="shared" si="2"/>
        <v>1.6</v>
      </c>
      <c r="S18" s="5">
        <v>0</v>
      </c>
      <c r="T18" s="5">
        <v>0</v>
      </c>
      <c r="U18" s="5">
        <v>0</v>
      </c>
      <c r="V18" s="21">
        <f t="shared" si="3"/>
        <v>0</v>
      </c>
      <c r="W18" s="5">
        <v>0</v>
      </c>
      <c r="X18" s="5">
        <v>0</v>
      </c>
      <c r="Y18" s="21">
        <f t="shared" si="5"/>
        <v>0</v>
      </c>
      <c r="Z18" s="5">
        <v>0</v>
      </c>
      <c r="AA18" s="5">
        <v>0</v>
      </c>
      <c r="AB18" s="21">
        <f t="shared" si="6"/>
        <v>0</v>
      </c>
      <c r="AC18" s="5">
        <v>0</v>
      </c>
      <c r="AD18" s="5">
        <v>0</v>
      </c>
      <c r="AE18" s="21">
        <f t="shared" si="7"/>
        <v>0</v>
      </c>
      <c r="AF18" s="5">
        <v>0</v>
      </c>
      <c r="AG18" s="5">
        <v>0</v>
      </c>
      <c r="AH18" s="7">
        <f t="shared" si="8"/>
        <v>22.4</v>
      </c>
      <c r="AI18" s="8">
        <f t="shared" si="4"/>
        <v>74.7</v>
      </c>
    </row>
    <row r="19" spans="1:35">
      <c r="A19" s="4">
        <f>IF(D19="","",SUBTOTAL(3,$D$4:$D19))</f>
        <v>16</v>
      </c>
      <c r="B19" s="18" t="s">
        <v>73</v>
      </c>
      <c r="C19" s="19" t="s">
        <v>45</v>
      </c>
      <c r="D19" s="10" t="s">
        <v>74</v>
      </c>
      <c r="E19" s="5">
        <v>0</v>
      </c>
      <c r="F19" s="5">
        <v>0</v>
      </c>
      <c r="G19" s="5">
        <v>0</v>
      </c>
      <c r="H19" s="5">
        <v>0</v>
      </c>
      <c r="I19" s="20">
        <f t="shared" si="0"/>
        <v>0</v>
      </c>
      <c r="J19" s="5">
        <v>1.2</v>
      </c>
      <c r="K19" s="5">
        <v>15.599999999999996</v>
      </c>
      <c r="L19" s="5">
        <v>0</v>
      </c>
      <c r="M19" s="5">
        <v>0</v>
      </c>
      <c r="N19" s="21">
        <f t="shared" si="1"/>
        <v>16.799999999999997</v>
      </c>
      <c r="O19" s="5">
        <v>0</v>
      </c>
      <c r="P19" s="5">
        <v>0</v>
      </c>
      <c r="Q19" s="5">
        <v>0</v>
      </c>
      <c r="R19" s="21">
        <f t="shared" si="2"/>
        <v>0</v>
      </c>
      <c r="S19" s="5">
        <v>0</v>
      </c>
      <c r="T19" s="5">
        <v>0</v>
      </c>
      <c r="U19" s="5">
        <v>0</v>
      </c>
      <c r="V19" s="21">
        <f t="shared" si="3"/>
        <v>0</v>
      </c>
      <c r="W19" s="5">
        <v>0</v>
      </c>
      <c r="X19" s="5">
        <v>0</v>
      </c>
      <c r="Y19" s="21">
        <f t="shared" si="5"/>
        <v>0</v>
      </c>
      <c r="Z19" s="5">
        <v>0</v>
      </c>
      <c r="AA19" s="5">
        <v>0</v>
      </c>
      <c r="AB19" s="21">
        <f t="shared" si="6"/>
        <v>0</v>
      </c>
      <c r="AC19" s="5">
        <v>0</v>
      </c>
      <c r="AD19" s="5">
        <v>0</v>
      </c>
      <c r="AE19" s="21">
        <f t="shared" si="7"/>
        <v>0</v>
      </c>
      <c r="AF19" s="5">
        <v>0</v>
      </c>
      <c r="AG19" s="5">
        <v>0</v>
      </c>
      <c r="AH19" s="7">
        <f t="shared" si="8"/>
        <v>16.799999999999997</v>
      </c>
      <c r="AI19" s="8">
        <f t="shared" si="4"/>
        <v>56</v>
      </c>
    </row>
    <row r="20" spans="1:35">
      <c r="A20" s="4">
        <f>IF(D20="","",SUBTOTAL(3,$D$4:$D20))</f>
        <v>17</v>
      </c>
      <c r="B20" s="18" t="s">
        <v>75</v>
      </c>
      <c r="C20" s="19" t="s">
        <v>45</v>
      </c>
      <c r="D20" s="10" t="s">
        <v>76</v>
      </c>
      <c r="E20" s="5">
        <v>2</v>
      </c>
      <c r="F20" s="5">
        <v>0</v>
      </c>
      <c r="G20" s="5">
        <v>0</v>
      </c>
      <c r="H20" s="5">
        <v>0</v>
      </c>
      <c r="I20" s="20">
        <f t="shared" si="0"/>
        <v>2</v>
      </c>
      <c r="J20" s="5">
        <v>17.999999999999996</v>
      </c>
      <c r="K20" s="5">
        <v>0</v>
      </c>
      <c r="L20" s="5">
        <v>0</v>
      </c>
      <c r="M20" s="5">
        <v>0</v>
      </c>
      <c r="N20" s="21">
        <f t="shared" si="1"/>
        <v>17.999999999999996</v>
      </c>
      <c r="O20" s="5">
        <v>622</v>
      </c>
      <c r="P20" s="5">
        <v>623</v>
      </c>
      <c r="Q20" s="5">
        <v>425</v>
      </c>
      <c r="R20" s="21">
        <f t="shared" si="2"/>
        <v>41</v>
      </c>
      <c r="S20" s="5">
        <v>0</v>
      </c>
      <c r="T20" s="5">
        <v>0</v>
      </c>
      <c r="U20" s="5">
        <v>0</v>
      </c>
      <c r="V20" s="21">
        <f t="shared" si="3"/>
        <v>0</v>
      </c>
      <c r="W20" s="5">
        <v>0</v>
      </c>
      <c r="X20" s="5">
        <v>0</v>
      </c>
      <c r="Y20" s="21">
        <f t="shared" si="5"/>
        <v>0</v>
      </c>
      <c r="Z20" s="5">
        <v>0</v>
      </c>
      <c r="AA20" s="5">
        <v>0</v>
      </c>
      <c r="AB20" s="21">
        <f t="shared" si="6"/>
        <v>0</v>
      </c>
      <c r="AC20" s="5">
        <v>0</v>
      </c>
      <c r="AD20" s="5">
        <v>0</v>
      </c>
      <c r="AE20" s="21">
        <f t="shared" si="7"/>
        <v>0</v>
      </c>
      <c r="AF20" s="5">
        <v>0</v>
      </c>
      <c r="AG20" s="5">
        <v>0</v>
      </c>
      <c r="AH20" s="7">
        <f t="shared" si="8"/>
        <v>61</v>
      </c>
      <c r="AI20" s="8">
        <f t="shared" si="4"/>
        <v>203.3</v>
      </c>
    </row>
    <row r="21" spans="1:35">
      <c r="A21" s="4">
        <f>IF(D21="","",SUBTOTAL(3,$D$4:$D21))</f>
        <v>18</v>
      </c>
      <c r="B21" s="18" t="s">
        <v>77</v>
      </c>
      <c r="C21" s="19" t="s">
        <v>45</v>
      </c>
      <c r="D21" s="10" t="s">
        <v>78</v>
      </c>
      <c r="E21" s="5">
        <v>4</v>
      </c>
      <c r="F21" s="5">
        <v>0</v>
      </c>
      <c r="G21" s="5">
        <v>0</v>
      </c>
      <c r="H21" s="5">
        <v>0</v>
      </c>
      <c r="I21" s="20">
        <f t="shared" si="0"/>
        <v>4</v>
      </c>
      <c r="J21" s="5">
        <v>11.2</v>
      </c>
      <c r="K21" s="5">
        <v>8.4</v>
      </c>
      <c r="L21" s="5">
        <v>0</v>
      </c>
      <c r="M21" s="5">
        <v>0</v>
      </c>
      <c r="N21" s="21">
        <f t="shared" si="1"/>
        <v>19.600000000000001</v>
      </c>
      <c r="O21" s="5">
        <v>121</v>
      </c>
      <c r="P21" s="5">
        <v>40</v>
      </c>
      <c r="Q21" s="5">
        <v>110</v>
      </c>
      <c r="R21" s="21">
        <f t="shared" si="2"/>
        <v>2.5499999999999998</v>
      </c>
      <c r="S21" s="5">
        <v>0</v>
      </c>
      <c r="T21" s="5">
        <v>0</v>
      </c>
      <c r="U21" s="5">
        <v>0</v>
      </c>
      <c r="V21" s="21">
        <f t="shared" si="3"/>
        <v>0</v>
      </c>
      <c r="W21" s="5">
        <v>0</v>
      </c>
      <c r="X21" s="5">
        <v>0</v>
      </c>
      <c r="Y21" s="21">
        <f t="shared" si="5"/>
        <v>0</v>
      </c>
      <c r="Z21" s="5">
        <v>0</v>
      </c>
      <c r="AA21" s="5">
        <v>0</v>
      </c>
      <c r="AB21" s="21">
        <f t="shared" si="6"/>
        <v>0</v>
      </c>
      <c r="AC21" s="5">
        <v>0</v>
      </c>
      <c r="AD21" s="5">
        <v>0</v>
      </c>
      <c r="AE21" s="21">
        <f t="shared" si="7"/>
        <v>0</v>
      </c>
      <c r="AF21" s="5">
        <v>0</v>
      </c>
      <c r="AG21" s="5">
        <v>0</v>
      </c>
      <c r="AH21" s="7">
        <f t="shared" si="8"/>
        <v>26.150000000000002</v>
      </c>
      <c r="AI21" s="8">
        <f t="shared" si="4"/>
        <v>87.2</v>
      </c>
    </row>
    <row r="22" spans="1:35">
      <c r="A22" s="4">
        <f>IF(D22="","",SUBTOTAL(3,$D$4:$D22))</f>
        <v>19</v>
      </c>
      <c r="B22" s="18" t="s">
        <v>79</v>
      </c>
      <c r="C22" s="19" t="s">
        <v>45</v>
      </c>
      <c r="D22" s="10" t="s">
        <v>80</v>
      </c>
      <c r="E22" s="5">
        <v>9</v>
      </c>
      <c r="F22" s="5">
        <v>0</v>
      </c>
      <c r="G22" s="5">
        <v>0</v>
      </c>
      <c r="H22" s="5">
        <v>0</v>
      </c>
      <c r="I22" s="20">
        <f t="shared" si="0"/>
        <v>9</v>
      </c>
      <c r="J22" s="5">
        <v>9.6</v>
      </c>
      <c r="K22" s="5">
        <v>7.2000000000000011</v>
      </c>
      <c r="L22" s="5">
        <v>0</v>
      </c>
      <c r="M22" s="5">
        <v>0</v>
      </c>
      <c r="N22" s="21">
        <f t="shared" si="1"/>
        <v>16.8</v>
      </c>
      <c r="O22" s="5">
        <v>114</v>
      </c>
      <c r="P22" s="5">
        <v>61</v>
      </c>
      <c r="Q22" s="5">
        <v>137</v>
      </c>
      <c r="R22" s="21">
        <f t="shared" si="2"/>
        <v>1.9</v>
      </c>
      <c r="S22" s="5">
        <v>0</v>
      </c>
      <c r="T22" s="5">
        <v>20</v>
      </c>
      <c r="U22" s="5">
        <v>0</v>
      </c>
      <c r="V22" s="21">
        <f t="shared" si="3"/>
        <v>2</v>
      </c>
      <c r="W22" s="5">
        <v>0</v>
      </c>
      <c r="X22" s="5">
        <v>0</v>
      </c>
      <c r="Y22" s="21">
        <f t="shared" si="5"/>
        <v>0</v>
      </c>
      <c r="Z22" s="5">
        <v>0</v>
      </c>
      <c r="AA22" s="5">
        <v>0</v>
      </c>
      <c r="AB22" s="21">
        <f t="shared" si="6"/>
        <v>0</v>
      </c>
      <c r="AC22" s="5">
        <v>0</v>
      </c>
      <c r="AD22" s="5">
        <v>0</v>
      </c>
      <c r="AE22" s="21">
        <f t="shared" si="7"/>
        <v>0</v>
      </c>
      <c r="AF22" s="5">
        <v>0</v>
      </c>
      <c r="AG22" s="5">
        <v>2.4</v>
      </c>
      <c r="AH22" s="7">
        <f t="shared" si="8"/>
        <v>32.1</v>
      </c>
      <c r="AI22" s="8">
        <f t="shared" si="4"/>
        <v>107</v>
      </c>
    </row>
    <row r="23" spans="1:35">
      <c r="A23" s="4">
        <f>IF(D23="","",SUBTOTAL(3,$D$4:$D23))</f>
        <v>20</v>
      </c>
      <c r="B23" s="18" t="s">
        <v>81</v>
      </c>
      <c r="C23" s="19" t="s">
        <v>45</v>
      </c>
      <c r="D23" s="10" t="s">
        <v>82</v>
      </c>
      <c r="E23" s="5">
        <v>8</v>
      </c>
      <c r="F23" s="5">
        <v>0</v>
      </c>
      <c r="G23" s="5">
        <v>0</v>
      </c>
      <c r="H23" s="5">
        <v>0</v>
      </c>
      <c r="I23" s="20">
        <f t="shared" si="0"/>
        <v>8</v>
      </c>
      <c r="J23" s="5">
        <v>7.1999999999999993</v>
      </c>
      <c r="K23" s="5">
        <v>6</v>
      </c>
      <c r="L23" s="5">
        <v>0</v>
      </c>
      <c r="M23" s="5">
        <v>0</v>
      </c>
      <c r="N23" s="21">
        <f t="shared" si="1"/>
        <v>13.2</v>
      </c>
      <c r="O23" s="5">
        <v>498</v>
      </c>
      <c r="P23" s="5">
        <v>570</v>
      </c>
      <c r="Q23" s="5">
        <v>506</v>
      </c>
      <c r="R23" s="21">
        <f t="shared" si="2"/>
        <v>28.1</v>
      </c>
      <c r="S23" s="5">
        <v>0</v>
      </c>
      <c r="T23" s="5">
        <v>0</v>
      </c>
      <c r="U23" s="5">
        <v>0</v>
      </c>
      <c r="V23" s="21">
        <f t="shared" si="3"/>
        <v>0</v>
      </c>
      <c r="W23" s="5">
        <v>0</v>
      </c>
      <c r="X23" s="5">
        <v>0</v>
      </c>
      <c r="Y23" s="21">
        <f t="shared" si="5"/>
        <v>0</v>
      </c>
      <c r="Z23" s="5">
        <v>0</v>
      </c>
      <c r="AA23" s="5">
        <v>0</v>
      </c>
      <c r="AB23" s="21">
        <f t="shared" si="6"/>
        <v>0</v>
      </c>
      <c r="AC23" s="5">
        <v>0</v>
      </c>
      <c r="AD23" s="5">
        <v>0</v>
      </c>
      <c r="AE23" s="21">
        <f t="shared" si="7"/>
        <v>0</v>
      </c>
      <c r="AF23" s="5">
        <v>1.2</v>
      </c>
      <c r="AG23" s="5">
        <v>0</v>
      </c>
      <c r="AH23" s="7">
        <f t="shared" si="8"/>
        <v>50.5</v>
      </c>
      <c r="AI23" s="8">
        <f t="shared" si="4"/>
        <v>168.3</v>
      </c>
    </row>
    <row r="24" spans="1:35">
      <c r="A24" s="4">
        <f>IF(D24="","",SUBTOTAL(3,$D$4:$D24))</f>
        <v>21</v>
      </c>
      <c r="B24" s="18" t="s">
        <v>83</v>
      </c>
      <c r="C24" s="19" t="s">
        <v>45</v>
      </c>
      <c r="D24" s="10" t="s">
        <v>84</v>
      </c>
      <c r="E24" s="5">
        <v>0</v>
      </c>
      <c r="F24" s="5">
        <v>0</v>
      </c>
      <c r="G24" s="5">
        <v>0</v>
      </c>
      <c r="H24" s="5">
        <v>0</v>
      </c>
      <c r="I24" s="20">
        <f t="shared" si="0"/>
        <v>0</v>
      </c>
      <c r="J24" s="5">
        <v>6</v>
      </c>
      <c r="K24" s="5">
        <v>3.5999999999999996</v>
      </c>
      <c r="L24" s="5">
        <v>0</v>
      </c>
      <c r="M24" s="5">
        <v>0</v>
      </c>
      <c r="N24" s="21">
        <f t="shared" si="1"/>
        <v>9.6</v>
      </c>
      <c r="O24" s="5">
        <v>200</v>
      </c>
      <c r="P24" s="5">
        <v>127</v>
      </c>
      <c r="Q24" s="5">
        <v>115</v>
      </c>
      <c r="R24" s="21">
        <f t="shared" si="2"/>
        <v>10.6</v>
      </c>
      <c r="S24" s="5">
        <v>0</v>
      </c>
      <c r="T24" s="5">
        <v>0</v>
      </c>
      <c r="U24" s="5">
        <v>0</v>
      </c>
      <c r="V24" s="21">
        <f t="shared" si="3"/>
        <v>0</v>
      </c>
      <c r="W24" s="5">
        <v>0</v>
      </c>
      <c r="X24" s="5">
        <v>0</v>
      </c>
      <c r="Y24" s="21">
        <f t="shared" si="5"/>
        <v>0</v>
      </c>
      <c r="Z24" s="5">
        <v>0</v>
      </c>
      <c r="AA24" s="5">
        <v>0</v>
      </c>
      <c r="AB24" s="21">
        <f t="shared" si="6"/>
        <v>0</v>
      </c>
      <c r="AC24" s="5">
        <v>0</v>
      </c>
      <c r="AD24" s="5">
        <v>0</v>
      </c>
      <c r="AE24" s="21">
        <f t="shared" si="7"/>
        <v>0</v>
      </c>
      <c r="AF24" s="5">
        <v>0</v>
      </c>
      <c r="AG24" s="5">
        <v>0</v>
      </c>
      <c r="AH24" s="7">
        <f t="shared" si="8"/>
        <v>20.2</v>
      </c>
      <c r="AI24" s="8">
        <f t="shared" si="4"/>
        <v>67.3</v>
      </c>
    </row>
    <row r="25" spans="1:35">
      <c r="A25" s="4">
        <f>IF(D25="","",SUBTOTAL(3,$D$4:$D25))</f>
        <v>22</v>
      </c>
      <c r="B25" s="18" t="s">
        <v>85</v>
      </c>
      <c r="C25" s="19" t="s">
        <v>45</v>
      </c>
      <c r="D25" s="10" t="s">
        <v>86</v>
      </c>
      <c r="E25" s="5">
        <v>0</v>
      </c>
      <c r="F25" s="5">
        <v>0</v>
      </c>
      <c r="G25" s="5">
        <v>0</v>
      </c>
      <c r="H25" s="5">
        <v>0</v>
      </c>
      <c r="I25" s="20">
        <f t="shared" si="0"/>
        <v>0</v>
      </c>
      <c r="J25" s="5">
        <v>4.8</v>
      </c>
      <c r="K25" s="5">
        <v>3.5999999999999996</v>
      </c>
      <c r="L25" s="5">
        <v>0</v>
      </c>
      <c r="M25" s="5">
        <v>0</v>
      </c>
      <c r="N25" s="21">
        <f t="shared" si="1"/>
        <v>8.3999999999999986</v>
      </c>
      <c r="O25" s="5">
        <v>141</v>
      </c>
      <c r="P25" s="5">
        <v>134</v>
      </c>
      <c r="Q25" s="5">
        <v>107</v>
      </c>
      <c r="R25" s="21">
        <f t="shared" si="2"/>
        <v>8.4</v>
      </c>
      <c r="S25" s="5">
        <v>101</v>
      </c>
      <c r="T25" s="5">
        <v>0</v>
      </c>
      <c r="U25" s="5">
        <v>101</v>
      </c>
      <c r="V25" s="21">
        <f t="shared" si="3"/>
        <v>0</v>
      </c>
      <c r="W25" s="5">
        <v>0</v>
      </c>
      <c r="X25" s="5">
        <v>0</v>
      </c>
      <c r="Y25" s="21">
        <f t="shared" si="5"/>
        <v>0</v>
      </c>
      <c r="Z25" s="5">
        <v>0</v>
      </c>
      <c r="AA25" s="5">
        <v>0</v>
      </c>
      <c r="AB25" s="21">
        <f t="shared" si="6"/>
        <v>0</v>
      </c>
      <c r="AC25" s="5">
        <v>0</v>
      </c>
      <c r="AD25" s="5">
        <v>0</v>
      </c>
      <c r="AE25" s="21">
        <f t="shared" si="7"/>
        <v>0</v>
      </c>
      <c r="AF25" s="5">
        <v>0</v>
      </c>
      <c r="AG25" s="5">
        <v>0</v>
      </c>
      <c r="AH25" s="7">
        <f t="shared" si="8"/>
        <v>16.799999999999997</v>
      </c>
      <c r="AI25" s="8">
        <f t="shared" si="4"/>
        <v>56</v>
      </c>
    </row>
    <row r="26" spans="1:35">
      <c r="A26" s="4">
        <f>IF(D26="","",SUBTOTAL(3,$D$4:$D26))</f>
        <v>23</v>
      </c>
      <c r="B26" s="18" t="s">
        <v>87</v>
      </c>
      <c r="C26" s="19" t="s">
        <v>45</v>
      </c>
      <c r="D26" s="10" t="s">
        <v>88</v>
      </c>
      <c r="E26" s="5">
        <v>6</v>
      </c>
      <c r="F26" s="5">
        <v>0</v>
      </c>
      <c r="G26" s="5">
        <v>0</v>
      </c>
      <c r="H26" s="5">
        <v>0</v>
      </c>
      <c r="I26" s="20">
        <f t="shared" si="0"/>
        <v>6</v>
      </c>
      <c r="J26" s="5">
        <v>3.5999999999999996</v>
      </c>
      <c r="K26" s="5">
        <v>6.4</v>
      </c>
      <c r="L26" s="5">
        <v>0</v>
      </c>
      <c r="M26" s="5">
        <v>0</v>
      </c>
      <c r="N26" s="21">
        <f t="shared" si="1"/>
        <v>10</v>
      </c>
      <c r="O26" s="5">
        <v>217</v>
      </c>
      <c r="P26" s="5">
        <v>270</v>
      </c>
      <c r="Q26" s="5">
        <v>329</v>
      </c>
      <c r="R26" s="21">
        <f t="shared" si="2"/>
        <v>7.9</v>
      </c>
      <c r="S26" s="5">
        <v>0</v>
      </c>
      <c r="T26" s="5">
        <v>0</v>
      </c>
      <c r="U26" s="5">
        <v>0</v>
      </c>
      <c r="V26" s="21">
        <f t="shared" si="3"/>
        <v>0</v>
      </c>
      <c r="W26" s="5">
        <v>0</v>
      </c>
      <c r="X26" s="5">
        <v>0</v>
      </c>
      <c r="Y26" s="21">
        <f t="shared" si="5"/>
        <v>0</v>
      </c>
      <c r="Z26" s="5">
        <v>0</v>
      </c>
      <c r="AA26" s="5">
        <v>0</v>
      </c>
      <c r="AB26" s="21">
        <f t="shared" si="6"/>
        <v>0</v>
      </c>
      <c r="AC26" s="5">
        <v>0</v>
      </c>
      <c r="AD26" s="5">
        <v>0</v>
      </c>
      <c r="AE26" s="21">
        <f t="shared" si="7"/>
        <v>0</v>
      </c>
      <c r="AF26" s="5">
        <v>1.2</v>
      </c>
      <c r="AG26" s="5">
        <v>0</v>
      </c>
      <c r="AH26" s="7">
        <f t="shared" si="8"/>
        <v>25.099999999999998</v>
      </c>
      <c r="AI26" s="8">
        <f t="shared" si="4"/>
        <v>83.7</v>
      </c>
    </row>
    <row r="27" spans="1:35">
      <c r="A27" s="4">
        <f>IF(D27="","",SUBTOTAL(3,$D$4:$D27))</f>
        <v>24</v>
      </c>
      <c r="B27" s="18" t="s">
        <v>89</v>
      </c>
      <c r="C27" s="19" t="s">
        <v>45</v>
      </c>
      <c r="D27" s="10" t="s">
        <v>90</v>
      </c>
      <c r="E27" s="5">
        <v>0</v>
      </c>
      <c r="F27" s="5">
        <v>6</v>
      </c>
      <c r="G27" s="5">
        <v>0</v>
      </c>
      <c r="H27" s="5">
        <v>0</v>
      </c>
      <c r="I27" s="20">
        <f t="shared" si="0"/>
        <v>12</v>
      </c>
      <c r="J27" s="5">
        <v>1.2</v>
      </c>
      <c r="K27" s="5">
        <v>1.2</v>
      </c>
      <c r="L27" s="5">
        <v>0</v>
      </c>
      <c r="M27" s="5">
        <v>0</v>
      </c>
      <c r="N27" s="21">
        <f t="shared" si="1"/>
        <v>2.4</v>
      </c>
      <c r="O27" s="5">
        <v>0</v>
      </c>
      <c r="P27" s="5">
        <v>28</v>
      </c>
      <c r="Q27" s="5">
        <v>0</v>
      </c>
      <c r="R27" s="21">
        <f t="shared" si="2"/>
        <v>1.4</v>
      </c>
      <c r="S27" s="5">
        <v>173</v>
      </c>
      <c r="T27" s="5">
        <v>183</v>
      </c>
      <c r="U27" s="5">
        <v>173</v>
      </c>
      <c r="V27" s="21">
        <f t="shared" si="3"/>
        <v>18.3</v>
      </c>
      <c r="W27" s="5">
        <v>0</v>
      </c>
      <c r="X27" s="5">
        <v>0</v>
      </c>
      <c r="Y27" s="21">
        <f t="shared" si="5"/>
        <v>0</v>
      </c>
      <c r="Z27" s="5">
        <v>0</v>
      </c>
      <c r="AA27" s="5">
        <v>0</v>
      </c>
      <c r="AB27" s="21">
        <f t="shared" si="6"/>
        <v>0</v>
      </c>
      <c r="AC27" s="5">
        <v>0</v>
      </c>
      <c r="AD27" s="5">
        <v>0</v>
      </c>
      <c r="AE27" s="21">
        <f t="shared" si="7"/>
        <v>0</v>
      </c>
      <c r="AF27" s="5">
        <v>0</v>
      </c>
      <c r="AG27" s="5">
        <v>0</v>
      </c>
      <c r="AH27" s="7">
        <f t="shared" si="8"/>
        <v>34.1</v>
      </c>
      <c r="AI27" s="8">
        <f t="shared" si="4"/>
        <v>113.7</v>
      </c>
    </row>
    <row r="28" spans="1:35">
      <c r="A28" s="4">
        <f>IF(D28="","",SUBTOTAL(3,$D$4:$D28))</f>
        <v>25</v>
      </c>
      <c r="B28" s="18" t="s">
        <v>91</v>
      </c>
      <c r="C28" s="19" t="s">
        <v>45</v>
      </c>
      <c r="D28" s="10" t="s">
        <v>92</v>
      </c>
      <c r="E28" s="5">
        <v>0</v>
      </c>
      <c r="F28" s="5">
        <v>0</v>
      </c>
      <c r="G28" s="5">
        <v>0</v>
      </c>
      <c r="H28" s="5">
        <v>0</v>
      </c>
      <c r="I28" s="20">
        <f t="shared" si="0"/>
        <v>0</v>
      </c>
      <c r="J28" s="5">
        <v>11.600000000000001</v>
      </c>
      <c r="K28" s="5">
        <v>3.5999999999999996</v>
      </c>
      <c r="L28" s="5">
        <v>0</v>
      </c>
      <c r="M28" s="5">
        <v>0</v>
      </c>
      <c r="N28" s="21">
        <f t="shared" si="1"/>
        <v>15.200000000000001</v>
      </c>
      <c r="O28" s="5">
        <v>61</v>
      </c>
      <c r="P28" s="5">
        <v>96</v>
      </c>
      <c r="Q28" s="5">
        <v>38</v>
      </c>
      <c r="R28" s="21">
        <f t="shared" si="2"/>
        <v>5.95</v>
      </c>
      <c r="S28" s="5">
        <v>293</v>
      </c>
      <c r="T28" s="5">
        <v>269</v>
      </c>
      <c r="U28" s="5">
        <v>293</v>
      </c>
      <c r="V28" s="21">
        <f t="shared" si="3"/>
        <v>26.9</v>
      </c>
      <c r="W28" s="5">
        <v>0</v>
      </c>
      <c r="X28" s="5">
        <v>0</v>
      </c>
      <c r="Y28" s="21">
        <f t="shared" si="5"/>
        <v>0</v>
      </c>
      <c r="Z28" s="5">
        <v>0</v>
      </c>
      <c r="AA28" s="5">
        <v>0</v>
      </c>
      <c r="AB28" s="21">
        <f t="shared" si="6"/>
        <v>0</v>
      </c>
      <c r="AC28" s="5">
        <v>0</v>
      </c>
      <c r="AD28" s="5">
        <v>0</v>
      </c>
      <c r="AE28" s="21">
        <f t="shared" si="7"/>
        <v>0</v>
      </c>
      <c r="AF28" s="5">
        <v>0</v>
      </c>
      <c r="AG28" s="5">
        <v>0</v>
      </c>
      <c r="AH28" s="7">
        <f t="shared" si="8"/>
        <v>48.05</v>
      </c>
      <c r="AI28" s="8">
        <f t="shared" si="4"/>
        <v>160.19999999999999</v>
      </c>
    </row>
    <row r="29" spans="1:35">
      <c r="A29" s="4">
        <f>IF(D29="","",SUBTOTAL(3,$D$4:$D29))</f>
        <v>26</v>
      </c>
      <c r="B29" s="18" t="s">
        <v>93</v>
      </c>
      <c r="C29" s="19" t="s">
        <v>45</v>
      </c>
      <c r="D29" s="10" t="s">
        <v>94</v>
      </c>
      <c r="E29" s="5">
        <v>0</v>
      </c>
      <c r="F29" s="5">
        <v>0</v>
      </c>
      <c r="G29" s="5">
        <v>0</v>
      </c>
      <c r="H29" s="5">
        <v>0</v>
      </c>
      <c r="I29" s="20">
        <f t="shared" si="0"/>
        <v>0</v>
      </c>
      <c r="J29" s="5">
        <v>0</v>
      </c>
      <c r="K29" s="5">
        <v>1.6</v>
      </c>
      <c r="L29" s="5">
        <v>0</v>
      </c>
      <c r="M29" s="5">
        <v>0</v>
      </c>
      <c r="N29" s="21">
        <f t="shared" si="1"/>
        <v>1.6</v>
      </c>
      <c r="O29" s="5">
        <v>0</v>
      </c>
      <c r="P29" s="5">
        <v>0</v>
      </c>
      <c r="Q29" s="5">
        <v>0</v>
      </c>
      <c r="R29" s="21">
        <f t="shared" si="2"/>
        <v>0</v>
      </c>
      <c r="S29" s="5">
        <v>0</v>
      </c>
      <c r="T29" s="5">
        <v>0</v>
      </c>
      <c r="U29" s="5">
        <v>0</v>
      </c>
      <c r="V29" s="21">
        <f t="shared" si="3"/>
        <v>0</v>
      </c>
      <c r="W29" s="5">
        <v>0</v>
      </c>
      <c r="X29" s="5">
        <v>0</v>
      </c>
      <c r="Y29" s="21">
        <f t="shared" si="5"/>
        <v>0</v>
      </c>
      <c r="Z29" s="5">
        <v>0</v>
      </c>
      <c r="AA29" s="5">
        <v>0</v>
      </c>
      <c r="AB29" s="21">
        <f t="shared" si="6"/>
        <v>0</v>
      </c>
      <c r="AC29" s="5">
        <v>0</v>
      </c>
      <c r="AD29" s="5">
        <v>0</v>
      </c>
      <c r="AE29" s="21">
        <f t="shared" si="7"/>
        <v>0</v>
      </c>
      <c r="AF29" s="5">
        <v>1.2</v>
      </c>
      <c r="AG29" s="5">
        <v>12.4</v>
      </c>
      <c r="AH29" s="7">
        <f t="shared" si="8"/>
        <v>15.2</v>
      </c>
      <c r="AI29" s="8">
        <f t="shared" si="4"/>
        <v>50.7</v>
      </c>
    </row>
    <row r="30" spans="1:35">
      <c r="A30" s="4">
        <f>IF(D30="","",SUBTOTAL(3,$D$4:$D30))</f>
        <v>27</v>
      </c>
      <c r="B30" s="18" t="s">
        <v>95</v>
      </c>
      <c r="C30" s="19" t="s">
        <v>45</v>
      </c>
      <c r="D30" s="10" t="s">
        <v>96</v>
      </c>
      <c r="E30" s="5">
        <v>0</v>
      </c>
      <c r="F30" s="5">
        <v>0</v>
      </c>
      <c r="G30" s="5">
        <v>0</v>
      </c>
      <c r="H30" s="5">
        <v>0</v>
      </c>
      <c r="I30" s="20">
        <f t="shared" si="0"/>
        <v>0</v>
      </c>
      <c r="J30" s="5">
        <v>0</v>
      </c>
      <c r="K30" s="5">
        <v>8</v>
      </c>
      <c r="L30" s="5">
        <v>0</v>
      </c>
      <c r="M30" s="5">
        <v>0</v>
      </c>
      <c r="N30" s="21">
        <f t="shared" si="1"/>
        <v>8</v>
      </c>
      <c r="O30" s="5">
        <v>0</v>
      </c>
      <c r="P30" s="5">
        <v>0</v>
      </c>
      <c r="Q30" s="5">
        <v>0</v>
      </c>
      <c r="R30" s="21">
        <f t="shared" si="2"/>
        <v>0</v>
      </c>
      <c r="S30" s="5">
        <v>0</v>
      </c>
      <c r="T30" s="5">
        <v>0</v>
      </c>
      <c r="U30" s="5">
        <v>0</v>
      </c>
      <c r="V30" s="21">
        <f t="shared" si="3"/>
        <v>0</v>
      </c>
      <c r="W30" s="5">
        <v>0</v>
      </c>
      <c r="X30" s="5">
        <v>0</v>
      </c>
      <c r="Y30" s="21">
        <f t="shared" si="5"/>
        <v>0</v>
      </c>
      <c r="Z30" s="5">
        <v>0</v>
      </c>
      <c r="AA30" s="5">
        <v>0</v>
      </c>
      <c r="AB30" s="21">
        <f t="shared" si="6"/>
        <v>0</v>
      </c>
      <c r="AC30" s="5">
        <v>0</v>
      </c>
      <c r="AD30" s="5">
        <v>0</v>
      </c>
      <c r="AE30" s="21">
        <f t="shared" si="7"/>
        <v>0</v>
      </c>
      <c r="AF30" s="5">
        <v>0</v>
      </c>
      <c r="AG30" s="5">
        <v>0</v>
      </c>
      <c r="AH30" s="7">
        <f t="shared" si="8"/>
        <v>8</v>
      </c>
      <c r="AI30" s="8">
        <f t="shared" si="4"/>
        <v>26.7</v>
      </c>
    </row>
    <row r="31" spans="1:35">
      <c r="A31" s="4">
        <f>IF(D31="","",SUBTOTAL(3,$D$4:$D31))</f>
        <v>28</v>
      </c>
      <c r="B31" s="18" t="s">
        <v>97</v>
      </c>
      <c r="C31" s="19" t="s">
        <v>45</v>
      </c>
      <c r="D31" s="10" t="s">
        <v>98</v>
      </c>
      <c r="E31" s="5">
        <v>2</v>
      </c>
      <c r="F31" s="5">
        <v>0</v>
      </c>
      <c r="G31" s="5">
        <v>0</v>
      </c>
      <c r="H31" s="5">
        <v>0</v>
      </c>
      <c r="I31" s="20">
        <f t="shared" si="0"/>
        <v>2</v>
      </c>
      <c r="J31" s="5">
        <v>0</v>
      </c>
      <c r="K31" s="5">
        <v>0</v>
      </c>
      <c r="L31" s="5">
        <v>0</v>
      </c>
      <c r="M31" s="5">
        <v>0</v>
      </c>
      <c r="N31" s="21">
        <f t="shared" si="1"/>
        <v>0</v>
      </c>
      <c r="O31" s="5">
        <v>71</v>
      </c>
      <c r="P31" s="5">
        <v>0</v>
      </c>
      <c r="Q31" s="5">
        <v>71</v>
      </c>
      <c r="R31" s="21">
        <f t="shared" si="2"/>
        <v>0</v>
      </c>
      <c r="S31" s="5">
        <v>0</v>
      </c>
      <c r="T31" s="5">
        <v>0</v>
      </c>
      <c r="U31" s="5">
        <v>0</v>
      </c>
      <c r="V31" s="21">
        <f t="shared" si="3"/>
        <v>0</v>
      </c>
      <c r="W31" s="5">
        <v>0</v>
      </c>
      <c r="X31" s="5">
        <v>0</v>
      </c>
      <c r="Y31" s="21">
        <f t="shared" si="5"/>
        <v>0</v>
      </c>
      <c r="Z31" s="5">
        <v>0</v>
      </c>
      <c r="AA31" s="5">
        <v>0</v>
      </c>
      <c r="AB31" s="21">
        <f t="shared" si="6"/>
        <v>0</v>
      </c>
      <c r="AC31" s="5">
        <v>0</v>
      </c>
      <c r="AD31" s="5">
        <v>0</v>
      </c>
      <c r="AE31" s="21">
        <f t="shared" si="7"/>
        <v>0</v>
      </c>
      <c r="AF31" s="5">
        <v>0</v>
      </c>
      <c r="AG31" s="5">
        <v>0</v>
      </c>
      <c r="AH31" s="7">
        <f t="shared" si="8"/>
        <v>2</v>
      </c>
      <c r="AI31" s="8">
        <f t="shared" si="4"/>
        <v>6.7</v>
      </c>
    </row>
    <row r="32" spans="1:35">
      <c r="A32" s="4">
        <f>IF(D32="","",SUBTOTAL(3,$D$4:$D32))</f>
        <v>29</v>
      </c>
      <c r="B32" s="18" t="s">
        <v>99</v>
      </c>
      <c r="C32" s="19" t="s">
        <v>45</v>
      </c>
      <c r="D32" s="10" t="s">
        <v>100</v>
      </c>
      <c r="E32" s="5">
        <v>2</v>
      </c>
      <c r="F32" s="5">
        <v>0</v>
      </c>
      <c r="G32" s="5">
        <v>0</v>
      </c>
      <c r="H32" s="5">
        <v>0</v>
      </c>
      <c r="I32" s="20">
        <f t="shared" si="0"/>
        <v>2</v>
      </c>
      <c r="J32" s="5">
        <v>8.4</v>
      </c>
      <c r="K32" s="5">
        <v>3.5999999999999996</v>
      </c>
      <c r="L32" s="5">
        <v>0</v>
      </c>
      <c r="M32" s="5">
        <v>0</v>
      </c>
      <c r="N32" s="21">
        <f t="shared" si="1"/>
        <v>12</v>
      </c>
      <c r="O32" s="5">
        <v>171</v>
      </c>
      <c r="P32" s="5">
        <v>234</v>
      </c>
      <c r="Q32" s="5">
        <v>71</v>
      </c>
      <c r="R32" s="21">
        <f t="shared" si="2"/>
        <v>16.7</v>
      </c>
      <c r="S32" s="5">
        <v>0</v>
      </c>
      <c r="T32" s="5">
        <v>101</v>
      </c>
      <c r="U32" s="5">
        <v>0</v>
      </c>
      <c r="V32" s="21">
        <f t="shared" si="3"/>
        <v>10.1</v>
      </c>
      <c r="W32" s="5">
        <v>0</v>
      </c>
      <c r="X32" s="5">
        <v>0</v>
      </c>
      <c r="Y32" s="21">
        <f t="shared" si="5"/>
        <v>0</v>
      </c>
      <c r="Z32" s="5">
        <v>0</v>
      </c>
      <c r="AA32" s="5">
        <v>0</v>
      </c>
      <c r="AB32" s="21">
        <f t="shared" si="6"/>
        <v>0</v>
      </c>
      <c r="AC32" s="5">
        <v>0</v>
      </c>
      <c r="AD32" s="5">
        <v>0</v>
      </c>
      <c r="AE32" s="21">
        <f t="shared" si="7"/>
        <v>0</v>
      </c>
      <c r="AF32" s="5">
        <v>0</v>
      </c>
      <c r="AG32" s="5">
        <v>0</v>
      </c>
      <c r="AH32" s="7">
        <f t="shared" si="8"/>
        <v>40.799999999999997</v>
      </c>
      <c r="AI32" s="8">
        <f t="shared" si="4"/>
        <v>136</v>
      </c>
    </row>
    <row r="33" spans="1:35">
      <c r="A33" s="4">
        <f>IF(D33="","",SUBTOTAL(3,$D$4:$D33))</f>
        <v>30</v>
      </c>
      <c r="B33" s="18" t="s">
        <v>101</v>
      </c>
      <c r="C33" s="19" t="s">
        <v>45</v>
      </c>
      <c r="D33" s="10" t="s">
        <v>102</v>
      </c>
      <c r="E33" s="5">
        <v>14</v>
      </c>
      <c r="F33" s="5">
        <v>0</v>
      </c>
      <c r="G33" s="5">
        <v>0</v>
      </c>
      <c r="H33" s="5">
        <v>0</v>
      </c>
      <c r="I33" s="20">
        <f t="shared" si="0"/>
        <v>14</v>
      </c>
      <c r="J33" s="5">
        <v>14.399999999999997</v>
      </c>
      <c r="K33" s="5">
        <v>0</v>
      </c>
      <c r="L33" s="5">
        <v>0</v>
      </c>
      <c r="M33" s="5">
        <v>0</v>
      </c>
      <c r="N33" s="21">
        <f t="shared" si="1"/>
        <v>14.399999999999997</v>
      </c>
      <c r="O33" s="5">
        <v>462</v>
      </c>
      <c r="P33" s="5">
        <v>425</v>
      </c>
      <c r="Q33" s="5">
        <v>424</v>
      </c>
      <c r="R33" s="21">
        <f t="shared" si="2"/>
        <v>23.15</v>
      </c>
      <c r="S33" s="5">
        <v>0</v>
      </c>
      <c r="T33" s="5">
        <v>0</v>
      </c>
      <c r="U33" s="5">
        <v>0</v>
      </c>
      <c r="V33" s="21">
        <f t="shared" si="3"/>
        <v>0</v>
      </c>
      <c r="W33" s="5">
        <v>0</v>
      </c>
      <c r="X33" s="5">
        <v>0</v>
      </c>
      <c r="Y33" s="21">
        <f t="shared" si="5"/>
        <v>0</v>
      </c>
      <c r="Z33" s="5">
        <v>0</v>
      </c>
      <c r="AA33" s="5">
        <v>0</v>
      </c>
      <c r="AB33" s="21">
        <f t="shared" si="6"/>
        <v>0</v>
      </c>
      <c r="AC33" s="5">
        <v>0</v>
      </c>
      <c r="AD33" s="5">
        <v>0</v>
      </c>
      <c r="AE33" s="21">
        <f t="shared" si="7"/>
        <v>0</v>
      </c>
      <c r="AF33" s="5">
        <v>0</v>
      </c>
      <c r="AG33" s="5">
        <v>3.6</v>
      </c>
      <c r="AH33" s="7">
        <f t="shared" si="8"/>
        <v>55.15</v>
      </c>
      <c r="AI33" s="8">
        <f t="shared" si="4"/>
        <v>183.8</v>
      </c>
    </row>
    <row r="34" spans="1:35">
      <c r="A34" s="4">
        <f>IF(D34="","",SUBTOTAL(3,$D$4:$D34))</f>
        <v>31</v>
      </c>
      <c r="B34" s="18" t="s">
        <v>103</v>
      </c>
      <c r="C34" s="19" t="s">
        <v>104</v>
      </c>
      <c r="D34" s="10" t="s">
        <v>105</v>
      </c>
      <c r="E34" s="5">
        <v>0</v>
      </c>
      <c r="F34" s="5">
        <v>0</v>
      </c>
      <c r="G34" s="5">
        <v>0</v>
      </c>
      <c r="H34" s="5">
        <v>0</v>
      </c>
      <c r="I34" s="20">
        <f t="shared" si="0"/>
        <v>0</v>
      </c>
      <c r="J34" s="5">
        <v>0</v>
      </c>
      <c r="K34" s="5">
        <v>0</v>
      </c>
      <c r="L34" s="5">
        <v>0</v>
      </c>
      <c r="M34" s="5">
        <v>0</v>
      </c>
      <c r="N34" s="21">
        <f t="shared" si="1"/>
        <v>0</v>
      </c>
      <c r="O34" s="5">
        <v>0</v>
      </c>
      <c r="P34" s="5">
        <v>0</v>
      </c>
      <c r="Q34" s="5">
        <v>123</v>
      </c>
      <c r="R34" s="21">
        <f t="shared" si="2"/>
        <v>-6.15</v>
      </c>
      <c r="S34" s="5">
        <v>0</v>
      </c>
      <c r="T34" s="5">
        <v>0</v>
      </c>
      <c r="U34" s="5">
        <v>0</v>
      </c>
      <c r="V34" s="21">
        <f t="shared" si="3"/>
        <v>0</v>
      </c>
      <c r="W34" s="5">
        <v>0</v>
      </c>
      <c r="X34" s="5">
        <v>0</v>
      </c>
      <c r="Y34" s="21">
        <f t="shared" si="5"/>
        <v>0</v>
      </c>
      <c r="Z34" s="5">
        <v>0</v>
      </c>
      <c r="AA34" s="5">
        <v>0</v>
      </c>
      <c r="AB34" s="21">
        <f t="shared" si="6"/>
        <v>0</v>
      </c>
      <c r="AC34" s="5">
        <v>0</v>
      </c>
      <c r="AD34" s="5">
        <v>0</v>
      </c>
      <c r="AE34" s="21">
        <f t="shared" si="7"/>
        <v>0</v>
      </c>
      <c r="AF34" s="5">
        <v>0</v>
      </c>
      <c r="AG34" s="5">
        <v>0</v>
      </c>
      <c r="AH34" s="7">
        <f t="shared" si="8"/>
        <v>-6.15</v>
      </c>
      <c r="AI34" s="8">
        <f t="shared" si="4"/>
        <v>-20.5</v>
      </c>
    </row>
    <row r="35" spans="1:35">
      <c r="A35" s="4">
        <f>IF(D35="","",SUBTOTAL(3,$D$4:$D35))</f>
        <v>32</v>
      </c>
      <c r="B35" s="18" t="s">
        <v>34</v>
      </c>
      <c r="C35" s="19" t="s">
        <v>35</v>
      </c>
      <c r="D35" s="10" t="s">
        <v>36</v>
      </c>
      <c r="E35" s="5">
        <v>0</v>
      </c>
      <c r="F35" s="5">
        <v>0</v>
      </c>
      <c r="G35" s="5">
        <v>0</v>
      </c>
      <c r="H35" s="5">
        <v>0</v>
      </c>
      <c r="I35" s="20">
        <f t="shared" si="0"/>
        <v>0</v>
      </c>
      <c r="J35" s="5">
        <v>0</v>
      </c>
      <c r="K35" s="5">
        <v>0</v>
      </c>
      <c r="L35" s="5">
        <v>0</v>
      </c>
      <c r="M35" s="5">
        <v>0</v>
      </c>
      <c r="N35" s="21">
        <f t="shared" si="1"/>
        <v>0</v>
      </c>
      <c r="O35" s="5">
        <v>0</v>
      </c>
      <c r="P35" s="5">
        <v>64</v>
      </c>
      <c r="Q35" s="5">
        <v>46</v>
      </c>
      <c r="R35" s="21">
        <f t="shared" si="2"/>
        <v>0.9</v>
      </c>
      <c r="S35" s="5">
        <v>0</v>
      </c>
      <c r="T35" s="5">
        <v>0</v>
      </c>
      <c r="U35" s="5">
        <v>0</v>
      </c>
      <c r="V35" s="21">
        <f t="shared" si="3"/>
        <v>0</v>
      </c>
      <c r="W35" s="5">
        <v>0</v>
      </c>
      <c r="X35" s="5">
        <v>0</v>
      </c>
      <c r="Y35" s="21">
        <f t="shared" si="5"/>
        <v>0</v>
      </c>
      <c r="Z35" s="5">
        <v>0</v>
      </c>
      <c r="AA35" s="5">
        <v>0</v>
      </c>
      <c r="AB35" s="21">
        <f t="shared" si="6"/>
        <v>0</v>
      </c>
      <c r="AC35" s="5">
        <v>0</v>
      </c>
      <c r="AD35" s="5">
        <v>0</v>
      </c>
      <c r="AE35" s="21">
        <f t="shared" si="7"/>
        <v>0</v>
      </c>
      <c r="AF35" s="5">
        <v>0</v>
      </c>
      <c r="AG35" s="5">
        <v>0</v>
      </c>
      <c r="AH35" s="7">
        <f t="shared" si="8"/>
        <v>0.9</v>
      </c>
      <c r="AI35" s="8">
        <f t="shared" si="4"/>
        <v>3</v>
      </c>
    </row>
    <row r="36" spans="1:35">
      <c r="A36" s="4">
        <f>IF(D36="","",SUBTOTAL(3,$D$4:$D36))</f>
        <v>33</v>
      </c>
      <c r="B36" s="18" t="s">
        <v>106</v>
      </c>
      <c r="C36" s="19" t="s">
        <v>35</v>
      </c>
      <c r="D36" s="10" t="s">
        <v>107</v>
      </c>
      <c r="E36" s="5">
        <v>0</v>
      </c>
      <c r="F36" s="5">
        <v>0</v>
      </c>
      <c r="G36" s="5">
        <v>0</v>
      </c>
      <c r="H36" s="5">
        <v>0</v>
      </c>
      <c r="I36" s="20">
        <f t="shared" si="0"/>
        <v>0</v>
      </c>
      <c r="J36" s="5">
        <v>0</v>
      </c>
      <c r="K36" s="5">
        <v>0</v>
      </c>
      <c r="L36" s="5">
        <v>0</v>
      </c>
      <c r="M36" s="5">
        <v>0</v>
      </c>
      <c r="N36" s="21">
        <f t="shared" si="1"/>
        <v>0</v>
      </c>
      <c r="O36" s="5">
        <v>0</v>
      </c>
      <c r="P36" s="5">
        <v>0</v>
      </c>
      <c r="Q36" s="5">
        <v>0</v>
      </c>
      <c r="R36" s="21">
        <f t="shared" si="2"/>
        <v>0</v>
      </c>
      <c r="S36" s="5">
        <v>0</v>
      </c>
      <c r="T36" s="5">
        <v>0</v>
      </c>
      <c r="U36" s="5">
        <v>0</v>
      </c>
      <c r="V36" s="21">
        <f t="shared" si="3"/>
        <v>0</v>
      </c>
      <c r="W36" s="5">
        <v>0</v>
      </c>
      <c r="X36" s="5">
        <v>0</v>
      </c>
      <c r="Y36" s="21">
        <f t="shared" si="5"/>
        <v>0</v>
      </c>
      <c r="Z36" s="5">
        <v>0</v>
      </c>
      <c r="AA36" s="5">
        <v>0</v>
      </c>
      <c r="AB36" s="21">
        <f t="shared" si="6"/>
        <v>0</v>
      </c>
      <c r="AC36" s="5">
        <v>0</v>
      </c>
      <c r="AD36" s="5">
        <v>0</v>
      </c>
      <c r="AE36" s="21">
        <f t="shared" si="7"/>
        <v>0</v>
      </c>
      <c r="AF36" s="5">
        <v>0</v>
      </c>
      <c r="AG36" s="5">
        <v>0</v>
      </c>
      <c r="AH36" s="7">
        <f t="shared" si="8"/>
        <v>0</v>
      </c>
      <c r="AI36" s="8">
        <f t="shared" si="4"/>
        <v>0</v>
      </c>
    </row>
    <row r="37" spans="1:35">
      <c r="A37" s="4">
        <f>IF(D37="","",SUBTOTAL(3,$D$4:$D37))</f>
        <v>34</v>
      </c>
      <c r="B37" s="18" t="s">
        <v>37</v>
      </c>
      <c r="C37" s="19" t="s">
        <v>38</v>
      </c>
      <c r="D37" s="10" t="s">
        <v>39</v>
      </c>
      <c r="E37" s="5">
        <v>0</v>
      </c>
      <c r="F37" s="5">
        <v>0</v>
      </c>
      <c r="G37" s="5">
        <v>0</v>
      </c>
      <c r="H37" s="5">
        <v>0</v>
      </c>
      <c r="I37" s="20">
        <f t="shared" si="0"/>
        <v>0</v>
      </c>
      <c r="J37" s="5">
        <v>0</v>
      </c>
      <c r="K37" s="5">
        <v>0</v>
      </c>
      <c r="L37" s="5">
        <v>0</v>
      </c>
      <c r="M37" s="5">
        <v>0</v>
      </c>
      <c r="N37" s="21">
        <f t="shared" si="1"/>
        <v>0</v>
      </c>
      <c r="O37" s="5">
        <v>0</v>
      </c>
      <c r="P37" s="5">
        <v>0</v>
      </c>
      <c r="Q37" s="5">
        <v>0</v>
      </c>
      <c r="R37" s="21">
        <f t="shared" si="2"/>
        <v>0</v>
      </c>
      <c r="S37" s="5">
        <v>0</v>
      </c>
      <c r="T37" s="5">
        <v>0</v>
      </c>
      <c r="U37" s="5">
        <v>0</v>
      </c>
      <c r="V37" s="21">
        <f t="shared" si="3"/>
        <v>0</v>
      </c>
      <c r="W37" s="5">
        <v>0</v>
      </c>
      <c r="X37" s="5">
        <v>0</v>
      </c>
      <c r="Y37" s="21">
        <f t="shared" si="5"/>
        <v>0</v>
      </c>
      <c r="Z37" s="5">
        <v>0</v>
      </c>
      <c r="AA37" s="5">
        <v>0</v>
      </c>
      <c r="AB37" s="21">
        <f t="shared" si="6"/>
        <v>0</v>
      </c>
      <c r="AC37" s="5">
        <v>0</v>
      </c>
      <c r="AD37" s="5">
        <v>0</v>
      </c>
      <c r="AE37" s="21">
        <f t="shared" si="7"/>
        <v>0</v>
      </c>
      <c r="AF37" s="5">
        <v>0</v>
      </c>
      <c r="AG37" s="5">
        <v>0</v>
      </c>
      <c r="AH37" s="7">
        <f t="shared" si="8"/>
        <v>0</v>
      </c>
      <c r="AI37" s="8">
        <f t="shared" si="4"/>
        <v>0</v>
      </c>
    </row>
    <row r="38" spans="1:35">
      <c r="A38" s="4">
        <f>IF(D38="","",SUBTOTAL(3,$D$4:$D38))</f>
        <v>35</v>
      </c>
      <c r="B38" s="18" t="s">
        <v>108</v>
      </c>
      <c r="C38" s="19" t="s">
        <v>33</v>
      </c>
      <c r="D38" s="10" t="s">
        <v>109</v>
      </c>
      <c r="E38" s="5">
        <v>0</v>
      </c>
      <c r="F38" s="5">
        <v>0</v>
      </c>
      <c r="G38" s="5">
        <v>0</v>
      </c>
      <c r="H38" s="5">
        <v>0</v>
      </c>
      <c r="I38" s="20">
        <f t="shared" si="0"/>
        <v>0</v>
      </c>
      <c r="J38" s="5">
        <v>0</v>
      </c>
      <c r="K38" s="5">
        <v>0</v>
      </c>
      <c r="L38" s="5">
        <v>0</v>
      </c>
      <c r="M38" s="5">
        <v>0</v>
      </c>
      <c r="N38" s="21">
        <f t="shared" si="1"/>
        <v>0</v>
      </c>
      <c r="O38" s="5">
        <v>0</v>
      </c>
      <c r="P38" s="5">
        <v>0</v>
      </c>
      <c r="Q38" s="5">
        <v>0</v>
      </c>
      <c r="R38" s="21">
        <f t="shared" si="2"/>
        <v>0</v>
      </c>
      <c r="S38" s="5">
        <v>99</v>
      </c>
      <c r="T38" s="5">
        <v>0</v>
      </c>
      <c r="U38" s="5">
        <v>99</v>
      </c>
      <c r="V38" s="21">
        <f t="shared" si="3"/>
        <v>0</v>
      </c>
      <c r="W38" s="5">
        <v>0</v>
      </c>
      <c r="X38" s="5">
        <v>0</v>
      </c>
      <c r="Y38" s="21">
        <f t="shared" si="5"/>
        <v>0</v>
      </c>
      <c r="Z38" s="5">
        <v>0</v>
      </c>
      <c r="AA38" s="5">
        <v>0</v>
      </c>
      <c r="AB38" s="21">
        <f t="shared" si="6"/>
        <v>0</v>
      </c>
      <c r="AC38" s="5">
        <v>0</v>
      </c>
      <c r="AD38" s="5">
        <v>0</v>
      </c>
      <c r="AE38" s="21">
        <f t="shared" si="7"/>
        <v>0</v>
      </c>
      <c r="AF38" s="5">
        <v>0</v>
      </c>
      <c r="AG38" s="5">
        <v>0</v>
      </c>
      <c r="AH38" s="7">
        <f t="shared" si="8"/>
        <v>0</v>
      </c>
      <c r="AI38" s="8">
        <f t="shared" si="4"/>
        <v>0</v>
      </c>
    </row>
    <row r="39" spans="1:35">
      <c r="A39" s="4">
        <f>IF(D39="","",SUBTOTAL(3,$D$4:$D39))</f>
        <v>36</v>
      </c>
      <c r="B39" s="18" t="s">
        <v>110</v>
      </c>
      <c r="C39" s="19" t="s">
        <v>40</v>
      </c>
      <c r="D39" s="10" t="s">
        <v>111</v>
      </c>
      <c r="E39" s="5">
        <v>0</v>
      </c>
      <c r="F39" s="5">
        <v>0</v>
      </c>
      <c r="G39" s="5">
        <v>0</v>
      </c>
      <c r="H39" s="5">
        <v>0</v>
      </c>
      <c r="I39" s="20">
        <f t="shared" si="0"/>
        <v>0</v>
      </c>
      <c r="J39" s="5">
        <v>0</v>
      </c>
      <c r="K39" s="5">
        <v>0</v>
      </c>
      <c r="L39" s="5">
        <v>0</v>
      </c>
      <c r="M39" s="5">
        <v>0</v>
      </c>
      <c r="N39" s="21">
        <f t="shared" si="1"/>
        <v>0</v>
      </c>
      <c r="O39" s="5">
        <v>0</v>
      </c>
      <c r="P39" s="5">
        <v>0</v>
      </c>
      <c r="Q39" s="5">
        <v>0</v>
      </c>
      <c r="R39" s="21">
        <f t="shared" si="2"/>
        <v>0</v>
      </c>
      <c r="S39" s="5">
        <v>0</v>
      </c>
      <c r="T39" s="5">
        <v>0</v>
      </c>
      <c r="U39" s="5">
        <v>0</v>
      </c>
      <c r="V39" s="21">
        <f t="shared" si="3"/>
        <v>0</v>
      </c>
      <c r="W39" s="5">
        <v>0</v>
      </c>
      <c r="X39" s="5">
        <v>0</v>
      </c>
      <c r="Y39" s="21">
        <f t="shared" si="5"/>
        <v>0</v>
      </c>
      <c r="Z39" s="5">
        <v>0</v>
      </c>
      <c r="AA39" s="5">
        <v>0</v>
      </c>
      <c r="AB39" s="21">
        <f t="shared" si="6"/>
        <v>0</v>
      </c>
      <c r="AC39" s="5">
        <v>0</v>
      </c>
      <c r="AD39" s="5">
        <v>0</v>
      </c>
      <c r="AE39" s="21">
        <f t="shared" si="7"/>
        <v>0</v>
      </c>
      <c r="AF39" s="5">
        <v>0</v>
      </c>
      <c r="AG39" s="5">
        <v>0</v>
      </c>
      <c r="AH39" s="7">
        <f t="shared" si="8"/>
        <v>0</v>
      </c>
      <c r="AI39" s="8">
        <f t="shared" si="4"/>
        <v>0</v>
      </c>
    </row>
    <row r="40" spans="1:35">
      <c r="A40" s="4" t="str">
        <f>IF(D40="","",SUBTOTAL(3,$D$4:$D40))</f>
        <v/>
      </c>
      <c r="B40" s="22"/>
      <c r="C40" s="23"/>
      <c r="D40" s="23"/>
      <c r="E40" s="5"/>
      <c r="F40" s="5"/>
      <c r="G40" s="5"/>
      <c r="H40" s="5"/>
      <c r="I40" s="20"/>
      <c r="J40" s="5"/>
      <c r="K40" s="5"/>
      <c r="L40" s="5"/>
      <c r="M40" s="5"/>
      <c r="N40" s="21"/>
      <c r="O40" s="5"/>
      <c r="P40" s="5"/>
      <c r="Q40" s="5"/>
      <c r="R40" s="21"/>
      <c r="S40" s="5"/>
      <c r="T40" s="5"/>
      <c r="U40" s="5"/>
      <c r="V40" s="21"/>
      <c r="W40" s="5"/>
      <c r="X40" s="5"/>
      <c r="Y40" s="21"/>
      <c r="Z40" s="5"/>
      <c r="AA40" s="5"/>
      <c r="AB40" s="21"/>
      <c r="AC40" s="5"/>
      <c r="AD40" s="5"/>
      <c r="AE40" s="21"/>
      <c r="AF40" s="5"/>
      <c r="AG40" s="5"/>
      <c r="AH40" s="7" t="str">
        <f t="shared" si="8"/>
        <v/>
      </c>
      <c r="AI40" s="8" t="str">
        <f t="shared" si="4"/>
        <v/>
      </c>
    </row>
    <row r="41" spans="1:35">
      <c r="E41" s="8">
        <f t="shared" ref="E41:AH41" si="9">SUBTOTAL(9,E2:E40)</f>
        <v>84</v>
      </c>
      <c r="F41" s="8">
        <f t="shared" si="9"/>
        <v>15</v>
      </c>
      <c r="G41" s="8">
        <f t="shared" si="9"/>
        <v>0</v>
      </c>
      <c r="H41" s="8">
        <f t="shared" si="9"/>
        <v>0</v>
      </c>
      <c r="I41" s="11">
        <f t="shared" si="9"/>
        <v>114</v>
      </c>
      <c r="J41" s="8">
        <f t="shared" si="9"/>
        <v>174.4</v>
      </c>
      <c r="K41" s="8">
        <f t="shared" si="9"/>
        <v>108.39999999999998</v>
      </c>
      <c r="L41" s="8">
        <f t="shared" si="9"/>
        <v>0</v>
      </c>
      <c r="M41" s="8">
        <f t="shared" si="9"/>
        <v>0</v>
      </c>
      <c r="N41" s="11">
        <f t="shared" si="9"/>
        <v>282.79999999999995</v>
      </c>
      <c r="O41" s="8">
        <f t="shared" si="9"/>
        <v>3937</v>
      </c>
      <c r="P41" s="8">
        <f t="shared" si="9"/>
        <v>3937</v>
      </c>
      <c r="Q41" s="8">
        <f t="shared" si="9"/>
        <v>3937</v>
      </c>
      <c r="R41" s="11">
        <f t="shared" si="9"/>
        <v>196.85</v>
      </c>
      <c r="S41" s="8">
        <f t="shared" si="9"/>
        <v>960</v>
      </c>
      <c r="T41" s="8">
        <f t="shared" si="9"/>
        <v>960</v>
      </c>
      <c r="U41" s="8">
        <f t="shared" si="9"/>
        <v>960</v>
      </c>
      <c r="V41" s="11">
        <f t="shared" si="9"/>
        <v>96</v>
      </c>
      <c r="W41" s="8">
        <f t="shared" si="9"/>
        <v>0</v>
      </c>
      <c r="X41" s="8">
        <f t="shared" si="9"/>
        <v>0</v>
      </c>
      <c r="Y41" s="11">
        <f t="shared" si="9"/>
        <v>0</v>
      </c>
      <c r="Z41" s="8">
        <f t="shared" si="9"/>
        <v>0</v>
      </c>
      <c r="AA41" s="8">
        <f t="shared" si="9"/>
        <v>0</v>
      </c>
      <c r="AB41" s="11">
        <f t="shared" si="9"/>
        <v>0</v>
      </c>
      <c r="AC41" s="8">
        <f t="shared" si="9"/>
        <v>0</v>
      </c>
      <c r="AD41" s="8">
        <f t="shared" si="9"/>
        <v>0</v>
      </c>
      <c r="AE41" s="11">
        <f t="shared" si="9"/>
        <v>0</v>
      </c>
      <c r="AF41" s="8">
        <f t="shared" si="9"/>
        <v>3.5999999999999996</v>
      </c>
      <c r="AG41" s="8">
        <f t="shared" si="9"/>
        <v>59.999999999999993</v>
      </c>
      <c r="AH41" s="11">
        <f t="shared" si="9"/>
        <v>753.25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1:AH1048576 E40:H40 AF40:AG40 AC40:AD40 Z40:AA40 W40:X40 S40:U40 O40:Q40 J40:M40 AH4:AH40">
    <cfRule type="cellIs" dxfId="33" priority="22" stopIfTrue="1" operator="lessThan">
      <formula>0</formula>
    </cfRule>
  </conditionalFormatting>
  <conditionalFormatting sqref="Q3">
    <cfRule type="cellIs" dxfId="32" priority="21" stopIfTrue="1" operator="lessThan">
      <formula>0</formula>
    </cfRule>
  </conditionalFormatting>
  <conditionalFormatting sqref="U3">
    <cfRule type="cellIs" dxfId="31" priority="20" stopIfTrue="1" operator="lessThan">
      <formula>0</formula>
    </cfRule>
  </conditionalFormatting>
  <conditionalFormatting sqref="E27:H39 AF27:AG39 AC27:AD39 Z27:AA39 W27:X39 S27:U39 O27:Q39 J27:M39">
    <cfRule type="cellIs" dxfId="30" priority="18" stopIfTrue="1" operator="lessThan">
      <formula>0</formula>
    </cfRule>
  </conditionalFormatting>
  <conditionalFormatting sqref="E4:H26 J4:M26 O4:Q26 S4:U26 W4:X26 Z4:AA26 AC4:AD26 AF4:AG26">
    <cfRule type="cellIs" dxfId="29" priority="17" stopIfTrue="1" operator="lessThan">
      <formula>0</formula>
    </cfRule>
  </conditionalFormatting>
  <conditionalFormatting sqref="AE4:AE40">
    <cfRule type="cellIs" dxfId="28" priority="9" stopIfTrue="1" operator="lessThan">
      <formula>0</formula>
    </cfRule>
  </conditionalFormatting>
  <conditionalFormatting sqref="AB4:AB40">
    <cfRule type="cellIs" dxfId="27" priority="6" stopIfTrue="1" operator="lessThan">
      <formula>0</formula>
    </cfRule>
  </conditionalFormatting>
  <conditionalFormatting sqref="Y4:Y40">
    <cfRule type="cellIs" dxfId="26" priority="5" stopIfTrue="1" operator="lessThan">
      <formula>0</formula>
    </cfRule>
  </conditionalFormatting>
  <conditionalFormatting sqref="V4:V40">
    <cfRule type="cellIs" dxfId="25" priority="4" stopIfTrue="1" operator="lessThan">
      <formula>0</formula>
    </cfRule>
  </conditionalFormatting>
  <conditionalFormatting sqref="R4:R40">
    <cfRule type="cellIs" dxfId="24" priority="3" stopIfTrue="1" operator="lessThan">
      <formula>0</formula>
    </cfRule>
  </conditionalFormatting>
  <conditionalFormatting sqref="N4:N40">
    <cfRule type="cellIs" dxfId="23" priority="2" stopIfTrue="1" operator="lessThan">
      <formula>0</formula>
    </cfRule>
  </conditionalFormatting>
  <conditionalFormatting sqref="I4:I40">
    <cfRule type="cellIs" dxfId="2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T22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40" sqref="B40:AG40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8" t="s">
        <v>0</v>
      </c>
      <c r="B1" s="27" t="s">
        <v>1</v>
      </c>
      <c r="C1" s="29" t="s">
        <v>2</v>
      </c>
      <c r="D1" s="28" t="s">
        <v>3</v>
      </c>
      <c r="E1" s="27" t="s">
        <v>4</v>
      </c>
      <c r="F1" s="27"/>
      <c r="G1" s="27"/>
      <c r="H1" s="27"/>
      <c r="I1" s="27"/>
      <c r="J1" s="27" t="s">
        <v>5</v>
      </c>
      <c r="K1" s="27"/>
      <c r="L1" s="27"/>
      <c r="M1" s="27"/>
      <c r="N1" s="27"/>
      <c r="O1" s="27" t="s">
        <v>6</v>
      </c>
      <c r="P1" s="27"/>
      <c r="Q1" s="27"/>
      <c r="R1" s="27"/>
      <c r="S1" s="27"/>
      <c r="T1" s="27"/>
      <c r="U1" s="27"/>
      <c r="V1" s="27"/>
      <c r="W1" s="27" t="s">
        <v>7</v>
      </c>
      <c r="X1" s="27"/>
      <c r="Y1" s="27"/>
      <c r="Z1" s="27"/>
      <c r="AA1" s="27"/>
      <c r="AB1" s="27"/>
      <c r="AC1" s="27"/>
      <c r="AD1" s="27"/>
      <c r="AE1" s="27"/>
      <c r="AF1" s="30" t="s">
        <v>8</v>
      </c>
      <c r="AG1" s="30" t="s">
        <v>9</v>
      </c>
      <c r="AH1" s="30" t="s">
        <v>10</v>
      </c>
      <c r="AI1" s="1">
        <f>SUBTOTAL(9,AH:AH)</f>
        <v>444.10000000000008</v>
      </c>
    </row>
    <row r="2" spans="1:35" s="2" customFormat="1">
      <c r="A2" s="28"/>
      <c r="B2" s="28"/>
      <c r="C2" s="29"/>
      <c r="D2" s="28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11</v>
      </c>
      <c r="P2" s="27"/>
      <c r="Q2" s="27"/>
      <c r="R2" s="27"/>
      <c r="S2" s="27" t="s">
        <v>12</v>
      </c>
      <c r="T2" s="27"/>
      <c r="U2" s="27"/>
      <c r="V2" s="27"/>
      <c r="W2" s="27" t="s">
        <v>11</v>
      </c>
      <c r="X2" s="27"/>
      <c r="Y2" s="27"/>
      <c r="Z2" s="27" t="s">
        <v>13</v>
      </c>
      <c r="AA2" s="27"/>
      <c r="AB2" s="27"/>
      <c r="AC2" s="27" t="s">
        <v>14</v>
      </c>
      <c r="AD2" s="27"/>
      <c r="AE2" s="27"/>
      <c r="AF2" s="30"/>
      <c r="AG2" s="30"/>
      <c r="AH2" s="30"/>
    </row>
    <row r="3" spans="1:35" s="3" customFormat="1" ht="99">
      <c r="A3" s="28"/>
      <c r="B3" s="28"/>
      <c r="C3" s="29"/>
      <c r="D3" s="28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30"/>
      <c r="AG3" s="30"/>
      <c r="AH3" s="30"/>
    </row>
    <row r="4" spans="1:35">
      <c r="A4" s="4">
        <f>IF(D4="","",SUBTOTAL(3,$D$4:$D4))</f>
        <v>1</v>
      </c>
      <c r="B4" s="18" t="s">
        <v>41</v>
      </c>
      <c r="C4" s="19" t="s">
        <v>42</v>
      </c>
      <c r="D4" s="10" t="s">
        <v>43</v>
      </c>
      <c r="E4" s="5">
        <v>0</v>
      </c>
      <c r="F4" s="5">
        <v>0</v>
      </c>
      <c r="G4" s="5">
        <v>0</v>
      </c>
      <c r="H4" s="5">
        <v>0</v>
      </c>
      <c r="I4" s="20">
        <f t="shared" ref="I4:I39" si="0">IF(D4="","",(E4+F4*2+G4*3+H4*2))</f>
        <v>0</v>
      </c>
      <c r="J4" s="5">
        <v>0</v>
      </c>
      <c r="K4" s="5">
        <v>0</v>
      </c>
      <c r="L4" s="5">
        <v>0</v>
      </c>
      <c r="M4" s="5">
        <v>0</v>
      </c>
      <c r="N4" s="21">
        <f t="shared" ref="N4:N39" si="1">IF(D4="","",SUM(J4:M4))</f>
        <v>0</v>
      </c>
      <c r="O4" s="5">
        <v>54</v>
      </c>
      <c r="P4" s="5">
        <v>0</v>
      </c>
      <c r="Q4" s="5">
        <v>107</v>
      </c>
      <c r="R4" s="21">
        <f t="shared" ref="R4:R39" si="2">IF(D4="","",(SUM(O4:P4)-Q4)/20)</f>
        <v>-2.65</v>
      </c>
      <c r="S4" s="5">
        <v>0</v>
      </c>
      <c r="T4" s="5">
        <v>0</v>
      </c>
      <c r="U4" s="5">
        <v>0</v>
      </c>
      <c r="V4" s="21">
        <f t="shared" ref="V4:V39" si="3">IF(D4="","",(SUM(S4:T4)-U4)/10)</f>
        <v>0</v>
      </c>
      <c r="W4" s="5">
        <v>0</v>
      </c>
      <c r="X4" s="5">
        <v>0</v>
      </c>
      <c r="Y4" s="21">
        <f>IF($D4="","",SUM(W4:X4)/20)</f>
        <v>0</v>
      </c>
      <c r="Z4" s="5">
        <v>0</v>
      </c>
      <c r="AA4" s="5">
        <v>0</v>
      </c>
      <c r="AB4" s="21">
        <f>IF($D4="","",SUM(Z4:AA4)/20)</f>
        <v>0</v>
      </c>
      <c r="AC4" s="5">
        <v>0</v>
      </c>
      <c r="AD4" s="5">
        <v>0</v>
      </c>
      <c r="AE4" s="21">
        <f>IF($D4="","",SUM(AC4:AD4)/20)</f>
        <v>0</v>
      </c>
      <c r="AF4" s="5">
        <v>0</v>
      </c>
      <c r="AG4" s="5">
        <v>0</v>
      </c>
      <c r="AH4" s="7">
        <f>IF(D4="","",(I4+N4+R4+V4+Y4+AB4+AE4+SUM(AF4:AG4)))</f>
        <v>-2.65</v>
      </c>
      <c r="AI4" s="8">
        <f t="shared" ref="AI4:AI40" si="4">IF(AH4="","",ROUND(AH4*10/3,1))</f>
        <v>-8.8000000000000007</v>
      </c>
    </row>
    <row r="5" spans="1:35">
      <c r="A5" s="4">
        <f>IF(D5="","",SUBTOTAL(3,$D$4:$D5))</f>
        <v>2</v>
      </c>
      <c r="B5" s="18" t="s">
        <v>44</v>
      </c>
      <c r="C5" s="19" t="s">
        <v>45</v>
      </c>
      <c r="D5" s="10" t="s">
        <v>46</v>
      </c>
      <c r="E5" s="5">
        <v>7</v>
      </c>
      <c r="F5" s="5">
        <v>0</v>
      </c>
      <c r="G5" s="5">
        <v>0</v>
      </c>
      <c r="H5" s="5">
        <v>0</v>
      </c>
      <c r="I5" s="20">
        <f t="shared" si="0"/>
        <v>7</v>
      </c>
      <c r="J5" s="5">
        <v>3.2</v>
      </c>
      <c r="K5" s="5">
        <v>9.6</v>
      </c>
      <c r="L5" s="5">
        <v>0</v>
      </c>
      <c r="M5" s="5">
        <v>0</v>
      </c>
      <c r="N5" s="21">
        <f t="shared" si="1"/>
        <v>12.8</v>
      </c>
      <c r="O5" s="5">
        <v>134</v>
      </c>
      <c r="P5" s="5">
        <v>116</v>
      </c>
      <c r="Q5" s="5">
        <v>122</v>
      </c>
      <c r="R5" s="21">
        <f t="shared" si="2"/>
        <v>6.4</v>
      </c>
      <c r="S5" s="5">
        <v>7</v>
      </c>
      <c r="T5" s="5">
        <v>52</v>
      </c>
      <c r="U5" s="5">
        <v>7</v>
      </c>
      <c r="V5" s="21">
        <f t="shared" si="3"/>
        <v>5.2</v>
      </c>
      <c r="W5" s="5">
        <v>0</v>
      </c>
      <c r="X5" s="5">
        <v>0</v>
      </c>
      <c r="Y5" s="21">
        <f t="shared" ref="Y5:Y39" si="5">IF($D5="","",SUM(W5:X5)/20)</f>
        <v>0</v>
      </c>
      <c r="Z5" s="5">
        <v>0</v>
      </c>
      <c r="AA5" s="5">
        <v>0</v>
      </c>
      <c r="AB5" s="21">
        <f t="shared" ref="AB5:AB39" si="6">IF($D5="","",SUM(Z5:AA5)/20)</f>
        <v>0</v>
      </c>
      <c r="AC5" s="5">
        <v>0</v>
      </c>
      <c r="AD5" s="5">
        <v>0</v>
      </c>
      <c r="AE5" s="21">
        <f t="shared" ref="AE5:AE39" si="7">IF($D5="","",SUM(AC5:AD5)/20)</f>
        <v>0</v>
      </c>
      <c r="AF5" s="5">
        <v>0</v>
      </c>
      <c r="AG5" s="5">
        <v>0</v>
      </c>
      <c r="AH5" s="7">
        <f t="shared" ref="AH5:AH40" si="8">IF(D5="","",(I5+N5+R5+V5+Y5+AB5+AE5+SUM(AF5:AG5)))</f>
        <v>31.400000000000002</v>
      </c>
      <c r="AI5" s="8">
        <f t="shared" si="4"/>
        <v>104.7</v>
      </c>
    </row>
    <row r="6" spans="1:35">
      <c r="A6" s="4">
        <f>IF(D6="","",SUBTOTAL(3,$D$4:$D6))</f>
        <v>3</v>
      </c>
      <c r="B6" s="18" t="s">
        <v>47</v>
      </c>
      <c r="C6" s="19" t="s">
        <v>45</v>
      </c>
      <c r="D6" s="10" t="s">
        <v>48</v>
      </c>
      <c r="E6" s="5">
        <v>4</v>
      </c>
      <c r="F6" s="5">
        <v>0</v>
      </c>
      <c r="G6" s="5">
        <v>0</v>
      </c>
      <c r="H6" s="5">
        <v>0</v>
      </c>
      <c r="I6" s="20">
        <f t="shared" si="0"/>
        <v>4</v>
      </c>
      <c r="J6" s="5">
        <v>2.8</v>
      </c>
      <c r="K6" s="5">
        <v>0</v>
      </c>
      <c r="L6" s="5">
        <v>0</v>
      </c>
      <c r="M6" s="5">
        <v>0</v>
      </c>
      <c r="N6" s="21">
        <f t="shared" si="1"/>
        <v>2.8</v>
      </c>
      <c r="O6" s="5">
        <v>15</v>
      </c>
      <c r="P6" s="5">
        <v>169</v>
      </c>
      <c r="Q6" s="5">
        <v>15</v>
      </c>
      <c r="R6" s="21">
        <f t="shared" si="2"/>
        <v>8.4499999999999993</v>
      </c>
      <c r="S6" s="5">
        <v>0</v>
      </c>
      <c r="T6" s="5">
        <v>14</v>
      </c>
      <c r="U6" s="5">
        <v>0</v>
      </c>
      <c r="V6" s="21">
        <f t="shared" si="3"/>
        <v>1.4</v>
      </c>
      <c r="W6" s="5">
        <v>0</v>
      </c>
      <c r="X6" s="5">
        <v>0</v>
      </c>
      <c r="Y6" s="21">
        <f t="shared" si="5"/>
        <v>0</v>
      </c>
      <c r="Z6" s="5">
        <v>0</v>
      </c>
      <c r="AA6" s="5">
        <v>0</v>
      </c>
      <c r="AB6" s="21">
        <f t="shared" si="6"/>
        <v>0</v>
      </c>
      <c r="AC6" s="5">
        <v>0</v>
      </c>
      <c r="AD6" s="5">
        <v>0</v>
      </c>
      <c r="AE6" s="21">
        <f t="shared" si="7"/>
        <v>0</v>
      </c>
      <c r="AF6" s="5">
        <v>0</v>
      </c>
      <c r="AG6" s="5">
        <v>14.4</v>
      </c>
      <c r="AH6" s="7">
        <f t="shared" si="8"/>
        <v>31.049999999999997</v>
      </c>
      <c r="AI6" s="8">
        <f t="shared" si="4"/>
        <v>103.5</v>
      </c>
    </row>
    <row r="7" spans="1:35">
      <c r="A7" s="4">
        <f>IF(D7="","",SUBTOTAL(3,$D$4:$D7))</f>
        <v>4</v>
      </c>
      <c r="B7" s="18" t="s">
        <v>49</v>
      </c>
      <c r="C7" s="19" t="s">
        <v>45</v>
      </c>
      <c r="D7" s="10" t="s">
        <v>50</v>
      </c>
      <c r="E7" s="5">
        <v>3</v>
      </c>
      <c r="F7" s="5">
        <v>0</v>
      </c>
      <c r="G7" s="5">
        <v>0</v>
      </c>
      <c r="H7" s="5">
        <v>0</v>
      </c>
      <c r="I7" s="20">
        <f t="shared" si="0"/>
        <v>3</v>
      </c>
      <c r="J7" s="5">
        <v>6.4</v>
      </c>
      <c r="K7" s="5">
        <v>4.4000000000000004</v>
      </c>
      <c r="L7" s="5">
        <v>0</v>
      </c>
      <c r="M7" s="5">
        <v>0</v>
      </c>
      <c r="N7" s="21">
        <f t="shared" si="1"/>
        <v>10.8</v>
      </c>
      <c r="O7" s="5">
        <v>130</v>
      </c>
      <c r="P7" s="5">
        <v>324</v>
      </c>
      <c r="Q7" s="5">
        <v>240</v>
      </c>
      <c r="R7" s="21">
        <f t="shared" si="2"/>
        <v>10.7</v>
      </c>
      <c r="S7" s="5">
        <v>0</v>
      </c>
      <c r="T7" s="5">
        <v>126</v>
      </c>
      <c r="U7" s="5">
        <v>0</v>
      </c>
      <c r="V7" s="21">
        <f t="shared" si="3"/>
        <v>12.6</v>
      </c>
      <c r="W7" s="5">
        <v>0</v>
      </c>
      <c r="X7" s="5">
        <v>0</v>
      </c>
      <c r="Y7" s="21">
        <f t="shared" si="5"/>
        <v>0</v>
      </c>
      <c r="Z7" s="5">
        <v>0</v>
      </c>
      <c r="AA7" s="5">
        <v>0</v>
      </c>
      <c r="AB7" s="21">
        <f t="shared" si="6"/>
        <v>0</v>
      </c>
      <c r="AC7" s="5">
        <v>0</v>
      </c>
      <c r="AD7" s="5">
        <v>0</v>
      </c>
      <c r="AE7" s="21">
        <f t="shared" si="7"/>
        <v>0</v>
      </c>
      <c r="AF7" s="5">
        <v>0</v>
      </c>
      <c r="AG7" s="5">
        <v>0</v>
      </c>
      <c r="AH7" s="7">
        <f t="shared" si="8"/>
        <v>37.1</v>
      </c>
      <c r="AI7" s="8">
        <f t="shared" si="4"/>
        <v>123.7</v>
      </c>
    </row>
    <row r="8" spans="1:35">
      <c r="A8" s="4">
        <f>IF(D8="","",SUBTOTAL(3,$D$4:$D8))</f>
        <v>5</v>
      </c>
      <c r="B8" s="18" t="s">
        <v>51</v>
      </c>
      <c r="C8" s="19" t="s">
        <v>45</v>
      </c>
      <c r="D8" s="10" t="s">
        <v>52</v>
      </c>
      <c r="E8" s="5">
        <v>0</v>
      </c>
      <c r="F8" s="5">
        <v>0</v>
      </c>
      <c r="G8" s="5">
        <v>0</v>
      </c>
      <c r="H8" s="5">
        <v>0</v>
      </c>
      <c r="I8" s="20">
        <f t="shared" si="0"/>
        <v>0</v>
      </c>
      <c r="J8" s="5">
        <v>4.8</v>
      </c>
      <c r="K8" s="5">
        <v>2.8</v>
      </c>
      <c r="L8" s="5">
        <v>0</v>
      </c>
      <c r="M8" s="5">
        <v>0</v>
      </c>
      <c r="N8" s="21">
        <f t="shared" si="1"/>
        <v>7.6</v>
      </c>
      <c r="O8" s="5">
        <v>153</v>
      </c>
      <c r="P8" s="5">
        <v>0</v>
      </c>
      <c r="Q8" s="5">
        <v>136</v>
      </c>
      <c r="R8" s="21">
        <f t="shared" si="2"/>
        <v>0.85</v>
      </c>
      <c r="S8" s="5">
        <v>0</v>
      </c>
      <c r="T8" s="5">
        <v>0</v>
      </c>
      <c r="U8" s="5">
        <v>0</v>
      </c>
      <c r="V8" s="21">
        <f t="shared" si="3"/>
        <v>0</v>
      </c>
      <c r="W8" s="5">
        <v>0</v>
      </c>
      <c r="X8" s="5">
        <v>0</v>
      </c>
      <c r="Y8" s="21">
        <f t="shared" si="5"/>
        <v>0</v>
      </c>
      <c r="Z8" s="5">
        <v>0</v>
      </c>
      <c r="AA8" s="5">
        <v>0</v>
      </c>
      <c r="AB8" s="21">
        <f t="shared" si="6"/>
        <v>0</v>
      </c>
      <c r="AC8" s="5">
        <v>0</v>
      </c>
      <c r="AD8" s="5">
        <v>0</v>
      </c>
      <c r="AE8" s="21">
        <f t="shared" si="7"/>
        <v>0</v>
      </c>
      <c r="AF8" s="5">
        <v>0</v>
      </c>
      <c r="AG8" s="5">
        <v>0</v>
      </c>
      <c r="AH8" s="7">
        <f t="shared" si="8"/>
        <v>8.4499999999999993</v>
      </c>
      <c r="AI8" s="8">
        <f t="shared" si="4"/>
        <v>28.2</v>
      </c>
    </row>
    <row r="9" spans="1:35">
      <c r="A9" s="4">
        <f>IF(D9="","",SUBTOTAL(3,$D$4:$D9))</f>
        <v>6</v>
      </c>
      <c r="B9" s="9" t="s">
        <v>53</v>
      </c>
      <c r="C9" s="9" t="s">
        <v>45</v>
      </c>
      <c r="D9" s="9" t="s">
        <v>54</v>
      </c>
      <c r="E9" s="5">
        <v>0</v>
      </c>
      <c r="F9" s="5">
        <v>0</v>
      </c>
      <c r="G9" s="5">
        <v>0</v>
      </c>
      <c r="H9" s="5">
        <v>0</v>
      </c>
      <c r="I9" s="20">
        <f t="shared" si="0"/>
        <v>0</v>
      </c>
      <c r="J9" s="5">
        <v>0</v>
      </c>
      <c r="K9" s="5">
        <v>0</v>
      </c>
      <c r="L9" s="5">
        <v>0</v>
      </c>
      <c r="M9" s="5">
        <v>0</v>
      </c>
      <c r="N9" s="21">
        <f t="shared" si="1"/>
        <v>0</v>
      </c>
      <c r="O9" s="5">
        <v>0</v>
      </c>
      <c r="P9" s="5">
        <v>0</v>
      </c>
      <c r="Q9" s="5">
        <v>0</v>
      </c>
      <c r="R9" s="21">
        <f t="shared" si="2"/>
        <v>0</v>
      </c>
      <c r="S9" s="5">
        <v>0</v>
      </c>
      <c r="T9" s="5">
        <v>0</v>
      </c>
      <c r="U9" s="5">
        <v>0</v>
      </c>
      <c r="V9" s="21">
        <f t="shared" si="3"/>
        <v>0</v>
      </c>
      <c r="W9" s="5">
        <v>0</v>
      </c>
      <c r="X9" s="5">
        <v>0</v>
      </c>
      <c r="Y9" s="21">
        <f t="shared" si="5"/>
        <v>0</v>
      </c>
      <c r="Z9" s="5">
        <v>0</v>
      </c>
      <c r="AA9" s="5">
        <v>0</v>
      </c>
      <c r="AB9" s="21">
        <f t="shared" si="6"/>
        <v>0</v>
      </c>
      <c r="AC9" s="5">
        <v>0</v>
      </c>
      <c r="AD9" s="5">
        <v>0</v>
      </c>
      <c r="AE9" s="21">
        <f t="shared" si="7"/>
        <v>0</v>
      </c>
      <c r="AF9" s="5">
        <v>0</v>
      </c>
      <c r="AG9" s="5">
        <v>0</v>
      </c>
      <c r="AH9" s="7">
        <f t="shared" si="8"/>
        <v>0</v>
      </c>
      <c r="AI9" s="8">
        <f t="shared" si="4"/>
        <v>0</v>
      </c>
    </row>
    <row r="10" spans="1:35">
      <c r="A10" s="4">
        <f>IF(D10="","",SUBTOTAL(3,$D$4:$D10))</f>
        <v>7</v>
      </c>
      <c r="B10" s="18" t="s">
        <v>55</v>
      </c>
      <c r="C10" s="19" t="s">
        <v>45</v>
      </c>
      <c r="D10" s="10" t="s">
        <v>56</v>
      </c>
      <c r="E10" s="5">
        <v>0</v>
      </c>
      <c r="F10" s="5">
        <v>0</v>
      </c>
      <c r="G10" s="5">
        <v>0</v>
      </c>
      <c r="H10" s="5">
        <v>0</v>
      </c>
      <c r="I10" s="20">
        <f t="shared" si="0"/>
        <v>0</v>
      </c>
      <c r="J10" s="5">
        <v>0</v>
      </c>
      <c r="K10" s="5">
        <v>0</v>
      </c>
      <c r="L10" s="5">
        <v>0</v>
      </c>
      <c r="M10" s="5">
        <v>0</v>
      </c>
      <c r="N10" s="21">
        <f t="shared" si="1"/>
        <v>0</v>
      </c>
      <c r="O10" s="5">
        <v>0</v>
      </c>
      <c r="P10" s="5">
        <v>0</v>
      </c>
      <c r="Q10" s="5">
        <v>0</v>
      </c>
      <c r="R10" s="21">
        <f t="shared" si="2"/>
        <v>0</v>
      </c>
      <c r="S10" s="5">
        <v>0</v>
      </c>
      <c r="T10" s="5">
        <v>0</v>
      </c>
      <c r="U10" s="5">
        <v>0</v>
      </c>
      <c r="V10" s="21">
        <f t="shared" si="3"/>
        <v>0</v>
      </c>
      <c r="W10" s="5">
        <v>0</v>
      </c>
      <c r="X10" s="5">
        <v>0</v>
      </c>
      <c r="Y10" s="21">
        <f t="shared" si="5"/>
        <v>0</v>
      </c>
      <c r="Z10" s="5">
        <v>0</v>
      </c>
      <c r="AA10" s="5">
        <v>0</v>
      </c>
      <c r="AB10" s="21">
        <f t="shared" si="6"/>
        <v>0</v>
      </c>
      <c r="AC10" s="5">
        <v>0</v>
      </c>
      <c r="AD10" s="5">
        <v>0</v>
      </c>
      <c r="AE10" s="21">
        <f t="shared" si="7"/>
        <v>0</v>
      </c>
      <c r="AF10" s="5">
        <v>0</v>
      </c>
      <c r="AG10" s="5">
        <v>0</v>
      </c>
      <c r="AH10" s="7">
        <f t="shared" si="8"/>
        <v>0</v>
      </c>
      <c r="AI10" s="8">
        <f t="shared" si="4"/>
        <v>0</v>
      </c>
    </row>
    <row r="11" spans="1:35">
      <c r="A11" s="4">
        <f>IF(D11="","",SUBTOTAL(3,$D$4:$D11))</f>
        <v>8</v>
      </c>
      <c r="B11" s="18" t="s">
        <v>57</v>
      </c>
      <c r="C11" s="19" t="s">
        <v>45</v>
      </c>
      <c r="D11" s="10" t="s">
        <v>58</v>
      </c>
      <c r="E11" s="5">
        <v>0</v>
      </c>
      <c r="F11" s="5">
        <v>4</v>
      </c>
      <c r="G11" s="5">
        <v>0</v>
      </c>
      <c r="H11" s="5">
        <v>0</v>
      </c>
      <c r="I11" s="20">
        <f t="shared" si="0"/>
        <v>8</v>
      </c>
      <c r="J11" s="5">
        <v>0</v>
      </c>
      <c r="K11" s="5">
        <v>0</v>
      </c>
      <c r="L11" s="5">
        <v>0</v>
      </c>
      <c r="M11" s="5">
        <v>0</v>
      </c>
      <c r="N11" s="21">
        <f t="shared" si="1"/>
        <v>0</v>
      </c>
      <c r="O11" s="5">
        <v>24</v>
      </c>
      <c r="P11" s="5">
        <v>24</v>
      </c>
      <c r="Q11" s="5">
        <v>26</v>
      </c>
      <c r="R11" s="21">
        <f t="shared" si="2"/>
        <v>1.1000000000000001</v>
      </c>
      <c r="S11" s="5">
        <v>0</v>
      </c>
      <c r="T11" s="5">
        <v>0</v>
      </c>
      <c r="U11" s="5">
        <v>0</v>
      </c>
      <c r="V11" s="21">
        <f t="shared" si="3"/>
        <v>0</v>
      </c>
      <c r="W11" s="5">
        <v>0</v>
      </c>
      <c r="X11" s="5">
        <v>0</v>
      </c>
      <c r="Y11" s="21">
        <f t="shared" si="5"/>
        <v>0</v>
      </c>
      <c r="Z11" s="5">
        <v>0</v>
      </c>
      <c r="AA11" s="5">
        <v>0</v>
      </c>
      <c r="AB11" s="21">
        <f t="shared" si="6"/>
        <v>0</v>
      </c>
      <c r="AC11" s="5">
        <v>0</v>
      </c>
      <c r="AD11" s="5">
        <v>0</v>
      </c>
      <c r="AE11" s="21">
        <f t="shared" si="7"/>
        <v>0</v>
      </c>
      <c r="AF11" s="5">
        <v>0</v>
      </c>
      <c r="AG11" s="5">
        <v>0</v>
      </c>
      <c r="AH11" s="7">
        <f t="shared" si="8"/>
        <v>9.1</v>
      </c>
      <c r="AI11" s="8">
        <f t="shared" si="4"/>
        <v>30.3</v>
      </c>
    </row>
    <row r="12" spans="1:35">
      <c r="A12" s="4">
        <f>IF(D12="","",SUBTOTAL(3,$D$4:$D12))</f>
        <v>9</v>
      </c>
      <c r="B12" s="18" t="s">
        <v>59</v>
      </c>
      <c r="C12" s="19" t="s">
        <v>45</v>
      </c>
      <c r="D12" s="10" t="s">
        <v>60</v>
      </c>
      <c r="E12" s="5">
        <v>4</v>
      </c>
      <c r="F12" s="5">
        <v>2</v>
      </c>
      <c r="G12" s="5">
        <v>0</v>
      </c>
      <c r="H12" s="5">
        <v>0</v>
      </c>
      <c r="I12" s="20">
        <f t="shared" si="0"/>
        <v>8</v>
      </c>
      <c r="J12" s="5">
        <v>3.2</v>
      </c>
      <c r="K12" s="5">
        <v>3.2</v>
      </c>
      <c r="L12" s="5">
        <v>0</v>
      </c>
      <c r="M12" s="5">
        <v>0</v>
      </c>
      <c r="N12" s="21">
        <f t="shared" si="1"/>
        <v>6.4</v>
      </c>
      <c r="O12" s="5">
        <v>95</v>
      </c>
      <c r="P12" s="5">
        <v>0</v>
      </c>
      <c r="Q12" s="5">
        <v>95</v>
      </c>
      <c r="R12" s="21">
        <f t="shared" si="2"/>
        <v>0</v>
      </c>
      <c r="S12" s="5">
        <v>18</v>
      </c>
      <c r="T12" s="5">
        <v>84</v>
      </c>
      <c r="U12" s="5">
        <v>18</v>
      </c>
      <c r="V12" s="21">
        <f t="shared" si="3"/>
        <v>8.4</v>
      </c>
      <c r="W12" s="5">
        <v>0</v>
      </c>
      <c r="X12" s="5">
        <v>0</v>
      </c>
      <c r="Y12" s="21">
        <f t="shared" si="5"/>
        <v>0</v>
      </c>
      <c r="Z12" s="5">
        <v>0</v>
      </c>
      <c r="AA12" s="5">
        <v>0</v>
      </c>
      <c r="AB12" s="21">
        <f t="shared" si="6"/>
        <v>0</v>
      </c>
      <c r="AC12" s="5">
        <v>0</v>
      </c>
      <c r="AD12" s="5">
        <v>0</v>
      </c>
      <c r="AE12" s="21">
        <f t="shared" si="7"/>
        <v>0</v>
      </c>
      <c r="AF12" s="5">
        <v>0</v>
      </c>
      <c r="AG12" s="5">
        <v>0</v>
      </c>
      <c r="AH12" s="7">
        <f t="shared" si="8"/>
        <v>22.8</v>
      </c>
      <c r="AI12" s="8">
        <f t="shared" si="4"/>
        <v>76</v>
      </c>
    </row>
    <row r="13" spans="1:35">
      <c r="A13" s="4">
        <f>IF(D13="","",SUBTOTAL(3,$D$4:$D13))</f>
        <v>10</v>
      </c>
      <c r="B13" s="18" t="s">
        <v>61</v>
      </c>
      <c r="C13" s="19" t="s">
        <v>45</v>
      </c>
      <c r="D13" s="10" t="s">
        <v>62</v>
      </c>
      <c r="E13" s="5">
        <v>0</v>
      </c>
      <c r="F13" s="5">
        <v>0</v>
      </c>
      <c r="G13" s="5">
        <v>0</v>
      </c>
      <c r="H13" s="5">
        <v>0</v>
      </c>
      <c r="I13" s="20">
        <f t="shared" si="0"/>
        <v>0</v>
      </c>
      <c r="J13" s="5">
        <v>0</v>
      </c>
      <c r="K13" s="5">
        <v>0</v>
      </c>
      <c r="L13" s="5">
        <v>0</v>
      </c>
      <c r="M13" s="5">
        <v>0</v>
      </c>
      <c r="N13" s="21">
        <f t="shared" si="1"/>
        <v>0</v>
      </c>
      <c r="O13" s="5">
        <v>0</v>
      </c>
      <c r="P13" s="5">
        <v>0</v>
      </c>
      <c r="Q13" s="5">
        <v>0</v>
      </c>
      <c r="R13" s="21">
        <f t="shared" si="2"/>
        <v>0</v>
      </c>
      <c r="S13" s="5">
        <v>0</v>
      </c>
      <c r="T13" s="5">
        <v>0</v>
      </c>
      <c r="U13" s="5">
        <v>0</v>
      </c>
      <c r="V13" s="21">
        <f t="shared" si="3"/>
        <v>0</v>
      </c>
      <c r="W13" s="5">
        <v>0</v>
      </c>
      <c r="X13" s="5">
        <v>0</v>
      </c>
      <c r="Y13" s="21">
        <f t="shared" si="5"/>
        <v>0</v>
      </c>
      <c r="Z13" s="5">
        <v>0</v>
      </c>
      <c r="AA13" s="5">
        <v>0</v>
      </c>
      <c r="AB13" s="21">
        <f t="shared" si="6"/>
        <v>0</v>
      </c>
      <c r="AC13" s="5">
        <v>0</v>
      </c>
      <c r="AD13" s="5">
        <v>0</v>
      </c>
      <c r="AE13" s="21">
        <f t="shared" si="7"/>
        <v>0</v>
      </c>
      <c r="AF13" s="5">
        <v>0</v>
      </c>
      <c r="AG13" s="5">
        <v>0</v>
      </c>
      <c r="AH13" s="7">
        <f t="shared" si="8"/>
        <v>0</v>
      </c>
      <c r="AI13" s="8">
        <f t="shared" si="4"/>
        <v>0</v>
      </c>
    </row>
    <row r="14" spans="1:35">
      <c r="A14" s="4">
        <f>IF(D14="","",SUBTOTAL(3,$D$4:$D14))</f>
        <v>11</v>
      </c>
      <c r="B14" s="18" t="s">
        <v>63</v>
      </c>
      <c r="C14" s="19" t="s">
        <v>45</v>
      </c>
      <c r="D14" s="10" t="s">
        <v>64</v>
      </c>
      <c r="E14" s="5">
        <v>0</v>
      </c>
      <c r="F14" s="5">
        <v>0</v>
      </c>
      <c r="G14" s="5">
        <v>0</v>
      </c>
      <c r="H14" s="5">
        <v>0</v>
      </c>
      <c r="I14" s="20">
        <f t="shared" si="0"/>
        <v>0</v>
      </c>
      <c r="J14" s="5">
        <v>3.5999999999999996</v>
      </c>
      <c r="K14" s="5">
        <v>1.6</v>
      </c>
      <c r="L14" s="5">
        <v>0</v>
      </c>
      <c r="M14" s="5">
        <v>0</v>
      </c>
      <c r="N14" s="21">
        <f t="shared" si="1"/>
        <v>5.1999999999999993</v>
      </c>
      <c r="O14" s="5">
        <v>27</v>
      </c>
      <c r="P14" s="5">
        <v>0</v>
      </c>
      <c r="Q14" s="5">
        <v>27</v>
      </c>
      <c r="R14" s="21">
        <f t="shared" si="2"/>
        <v>0</v>
      </c>
      <c r="S14" s="5">
        <v>0</v>
      </c>
      <c r="T14" s="5">
        <v>18</v>
      </c>
      <c r="U14" s="5">
        <v>0</v>
      </c>
      <c r="V14" s="21">
        <f t="shared" si="3"/>
        <v>1.8</v>
      </c>
      <c r="W14" s="5">
        <v>0</v>
      </c>
      <c r="X14" s="5">
        <v>0</v>
      </c>
      <c r="Y14" s="21">
        <f t="shared" si="5"/>
        <v>0</v>
      </c>
      <c r="Z14" s="5">
        <v>0</v>
      </c>
      <c r="AA14" s="5">
        <v>0</v>
      </c>
      <c r="AB14" s="21">
        <f t="shared" si="6"/>
        <v>0</v>
      </c>
      <c r="AC14" s="5">
        <v>0</v>
      </c>
      <c r="AD14" s="5">
        <v>0</v>
      </c>
      <c r="AE14" s="21">
        <f t="shared" si="7"/>
        <v>0</v>
      </c>
      <c r="AF14" s="5">
        <v>2.4</v>
      </c>
      <c r="AG14" s="5">
        <v>0</v>
      </c>
      <c r="AH14" s="7">
        <f t="shared" si="8"/>
        <v>9.3999999999999986</v>
      </c>
      <c r="AI14" s="8">
        <f t="shared" si="4"/>
        <v>31.3</v>
      </c>
    </row>
    <row r="15" spans="1:35">
      <c r="A15" s="4">
        <f>IF(D15="","",SUBTOTAL(3,$D$4:$D15))</f>
        <v>12</v>
      </c>
      <c r="B15" s="18" t="s">
        <v>65</v>
      </c>
      <c r="C15" s="19" t="s">
        <v>45</v>
      </c>
      <c r="D15" s="10" t="s">
        <v>66</v>
      </c>
      <c r="E15" s="5">
        <v>0</v>
      </c>
      <c r="F15" s="5">
        <v>0</v>
      </c>
      <c r="G15" s="5">
        <v>0</v>
      </c>
      <c r="H15" s="5">
        <v>0</v>
      </c>
      <c r="I15" s="20">
        <f t="shared" si="0"/>
        <v>0</v>
      </c>
      <c r="J15" s="5">
        <v>0</v>
      </c>
      <c r="K15" s="5">
        <v>0</v>
      </c>
      <c r="L15" s="5">
        <v>0</v>
      </c>
      <c r="M15" s="5">
        <v>0</v>
      </c>
      <c r="N15" s="21">
        <f t="shared" si="1"/>
        <v>0</v>
      </c>
      <c r="O15" s="5">
        <v>0</v>
      </c>
      <c r="P15" s="5">
        <v>0</v>
      </c>
      <c r="Q15" s="5">
        <v>0</v>
      </c>
      <c r="R15" s="21">
        <f t="shared" si="2"/>
        <v>0</v>
      </c>
      <c r="S15" s="5">
        <v>0</v>
      </c>
      <c r="T15" s="5">
        <v>0</v>
      </c>
      <c r="U15" s="5">
        <v>0</v>
      </c>
      <c r="V15" s="21">
        <f t="shared" si="3"/>
        <v>0</v>
      </c>
      <c r="W15" s="5">
        <v>0</v>
      </c>
      <c r="X15" s="5">
        <v>0</v>
      </c>
      <c r="Y15" s="21">
        <f t="shared" si="5"/>
        <v>0</v>
      </c>
      <c r="Z15" s="5">
        <v>0</v>
      </c>
      <c r="AA15" s="5">
        <v>0</v>
      </c>
      <c r="AB15" s="21">
        <f t="shared" si="6"/>
        <v>0</v>
      </c>
      <c r="AC15" s="5">
        <v>0</v>
      </c>
      <c r="AD15" s="5">
        <v>0</v>
      </c>
      <c r="AE15" s="21">
        <f t="shared" si="7"/>
        <v>0</v>
      </c>
      <c r="AF15" s="5">
        <v>0</v>
      </c>
      <c r="AG15" s="5">
        <v>4.8</v>
      </c>
      <c r="AH15" s="7">
        <f t="shared" si="8"/>
        <v>4.8</v>
      </c>
      <c r="AI15" s="8">
        <f t="shared" si="4"/>
        <v>16</v>
      </c>
    </row>
    <row r="16" spans="1:35">
      <c r="A16" s="4">
        <f>IF(D16="","",SUBTOTAL(3,$D$4:$D16))</f>
        <v>13</v>
      </c>
      <c r="B16" s="18" t="s">
        <v>67</v>
      </c>
      <c r="C16" s="19" t="s">
        <v>45</v>
      </c>
      <c r="D16" s="10" t="s">
        <v>68</v>
      </c>
      <c r="E16" s="5">
        <v>2</v>
      </c>
      <c r="F16" s="5">
        <v>2</v>
      </c>
      <c r="G16" s="5">
        <v>0</v>
      </c>
      <c r="H16" s="5">
        <v>0</v>
      </c>
      <c r="I16" s="20">
        <f t="shared" si="0"/>
        <v>6</v>
      </c>
      <c r="J16" s="5">
        <v>6.4</v>
      </c>
      <c r="K16" s="5">
        <v>3.2</v>
      </c>
      <c r="L16" s="5">
        <v>0</v>
      </c>
      <c r="M16" s="5">
        <v>0</v>
      </c>
      <c r="N16" s="21">
        <f t="shared" si="1"/>
        <v>9.6000000000000014</v>
      </c>
      <c r="O16" s="5">
        <v>102</v>
      </c>
      <c r="P16" s="5">
        <v>8</v>
      </c>
      <c r="Q16" s="5">
        <v>102</v>
      </c>
      <c r="R16" s="21">
        <f t="shared" si="2"/>
        <v>0.4</v>
      </c>
      <c r="S16" s="5">
        <v>0</v>
      </c>
      <c r="T16" s="5">
        <v>0</v>
      </c>
      <c r="U16" s="5">
        <v>0</v>
      </c>
      <c r="V16" s="21">
        <f t="shared" si="3"/>
        <v>0</v>
      </c>
      <c r="W16" s="5">
        <v>0</v>
      </c>
      <c r="X16" s="5">
        <v>0</v>
      </c>
      <c r="Y16" s="21">
        <f t="shared" si="5"/>
        <v>0</v>
      </c>
      <c r="Z16" s="5">
        <v>0</v>
      </c>
      <c r="AA16" s="5">
        <v>0</v>
      </c>
      <c r="AB16" s="21">
        <f t="shared" si="6"/>
        <v>0</v>
      </c>
      <c r="AC16" s="5">
        <v>0</v>
      </c>
      <c r="AD16" s="5">
        <v>0</v>
      </c>
      <c r="AE16" s="21">
        <f t="shared" si="7"/>
        <v>0</v>
      </c>
      <c r="AF16" s="5">
        <v>0</v>
      </c>
      <c r="AG16" s="5">
        <v>0</v>
      </c>
      <c r="AH16" s="7">
        <f t="shared" si="8"/>
        <v>16</v>
      </c>
      <c r="AI16" s="8">
        <f t="shared" si="4"/>
        <v>53.3</v>
      </c>
    </row>
    <row r="17" spans="1:35">
      <c r="A17" s="4">
        <f>IF(D17="","",SUBTOTAL(3,$D$4:$D17))</f>
        <v>14</v>
      </c>
      <c r="B17" s="9" t="s">
        <v>69</v>
      </c>
      <c r="C17" s="9" t="s">
        <v>45</v>
      </c>
      <c r="D17" s="9" t="s">
        <v>70</v>
      </c>
      <c r="E17" s="5">
        <v>2</v>
      </c>
      <c r="F17" s="5">
        <v>0</v>
      </c>
      <c r="G17" s="5">
        <v>0</v>
      </c>
      <c r="H17" s="5">
        <v>0</v>
      </c>
      <c r="I17" s="20">
        <f t="shared" si="0"/>
        <v>2</v>
      </c>
      <c r="J17" s="5">
        <v>6</v>
      </c>
      <c r="K17" s="5">
        <v>0</v>
      </c>
      <c r="L17" s="5">
        <v>0</v>
      </c>
      <c r="M17" s="5">
        <v>0</v>
      </c>
      <c r="N17" s="21">
        <f t="shared" si="1"/>
        <v>6</v>
      </c>
      <c r="O17" s="5">
        <v>178</v>
      </c>
      <c r="P17" s="5">
        <v>54</v>
      </c>
      <c r="Q17" s="5">
        <v>175</v>
      </c>
      <c r="R17" s="21">
        <f t="shared" si="2"/>
        <v>2.85</v>
      </c>
      <c r="S17" s="5">
        <v>0</v>
      </c>
      <c r="T17" s="5">
        <v>0</v>
      </c>
      <c r="U17" s="5">
        <v>0</v>
      </c>
      <c r="V17" s="21">
        <f t="shared" si="3"/>
        <v>0</v>
      </c>
      <c r="W17" s="5">
        <v>0</v>
      </c>
      <c r="X17" s="5">
        <v>0</v>
      </c>
      <c r="Y17" s="21">
        <f t="shared" si="5"/>
        <v>0</v>
      </c>
      <c r="Z17" s="5">
        <v>0</v>
      </c>
      <c r="AA17" s="5">
        <v>0</v>
      </c>
      <c r="AB17" s="21">
        <f t="shared" si="6"/>
        <v>0</v>
      </c>
      <c r="AC17" s="5">
        <v>0</v>
      </c>
      <c r="AD17" s="5">
        <v>0</v>
      </c>
      <c r="AE17" s="21">
        <f t="shared" si="7"/>
        <v>0</v>
      </c>
      <c r="AF17" s="5">
        <v>0</v>
      </c>
      <c r="AG17" s="5">
        <v>4.8</v>
      </c>
      <c r="AH17" s="7">
        <f t="shared" si="8"/>
        <v>15.649999999999999</v>
      </c>
      <c r="AI17" s="8">
        <f t="shared" si="4"/>
        <v>52.2</v>
      </c>
    </row>
    <row r="18" spans="1:35">
      <c r="A18" s="4">
        <f>IF(D18="","",SUBTOTAL(3,$D$4:$D18))</f>
        <v>15</v>
      </c>
      <c r="B18" s="25" t="s">
        <v>71</v>
      </c>
      <c r="C18" s="26" t="s">
        <v>45</v>
      </c>
      <c r="D18" s="26" t="s">
        <v>72</v>
      </c>
      <c r="E18" s="5">
        <v>2</v>
      </c>
      <c r="F18" s="5">
        <v>0</v>
      </c>
      <c r="G18" s="5">
        <v>0</v>
      </c>
      <c r="H18" s="5">
        <v>0</v>
      </c>
      <c r="I18" s="20">
        <f t="shared" si="0"/>
        <v>2</v>
      </c>
      <c r="J18" s="5">
        <v>6</v>
      </c>
      <c r="K18" s="5">
        <v>1.2</v>
      </c>
      <c r="L18" s="5">
        <v>0</v>
      </c>
      <c r="M18" s="5">
        <v>0</v>
      </c>
      <c r="N18" s="21">
        <f t="shared" si="1"/>
        <v>7.2</v>
      </c>
      <c r="O18" s="5">
        <v>153</v>
      </c>
      <c r="P18" s="5">
        <v>172</v>
      </c>
      <c r="Q18" s="5">
        <v>186</v>
      </c>
      <c r="R18" s="21">
        <f t="shared" si="2"/>
        <v>6.95</v>
      </c>
      <c r="S18" s="5">
        <v>0</v>
      </c>
      <c r="T18" s="5">
        <v>0</v>
      </c>
      <c r="U18" s="5">
        <v>0</v>
      </c>
      <c r="V18" s="21">
        <f t="shared" si="3"/>
        <v>0</v>
      </c>
      <c r="W18" s="5">
        <v>0</v>
      </c>
      <c r="X18" s="5">
        <v>0</v>
      </c>
      <c r="Y18" s="21">
        <f t="shared" si="5"/>
        <v>0</v>
      </c>
      <c r="Z18" s="5">
        <v>0</v>
      </c>
      <c r="AA18" s="5">
        <v>0</v>
      </c>
      <c r="AB18" s="21">
        <f t="shared" si="6"/>
        <v>0</v>
      </c>
      <c r="AC18" s="5">
        <v>0</v>
      </c>
      <c r="AD18" s="5">
        <v>0</v>
      </c>
      <c r="AE18" s="21">
        <f t="shared" si="7"/>
        <v>0</v>
      </c>
      <c r="AF18" s="5">
        <v>0</v>
      </c>
      <c r="AG18" s="5">
        <v>0</v>
      </c>
      <c r="AH18" s="7">
        <f t="shared" si="8"/>
        <v>16.149999999999999</v>
      </c>
      <c r="AI18" s="8">
        <f t="shared" si="4"/>
        <v>53.8</v>
      </c>
    </row>
    <row r="19" spans="1:35">
      <c r="A19" s="4">
        <f>IF(D19="","",SUBTOTAL(3,$D$4:$D19))</f>
        <v>16</v>
      </c>
      <c r="B19" s="18" t="s">
        <v>73</v>
      </c>
      <c r="C19" s="19" t="s">
        <v>45</v>
      </c>
      <c r="D19" s="10" t="s">
        <v>74</v>
      </c>
      <c r="E19" s="5">
        <v>0</v>
      </c>
      <c r="F19" s="5">
        <v>0</v>
      </c>
      <c r="G19" s="5">
        <v>0</v>
      </c>
      <c r="H19" s="5">
        <v>0</v>
      </c>
      <c r="I19" s="20">
        <f t="shared" si="0"/>
        <v>0</v>
      </c>
      <c r="J19" s="5">
        <v>0</v>
      </c>
      <c r="K19" s="5">
        <v>4.8</v>
      </c>
      <c r="L19" s="5">
        <v>0</v>
      </c>
      <c r="M19" s="5">
        <v>0</v>
      </c>
      <c r="N19" s="21">
        <f t="shared" si="1"/>
        <v>4.8</v>
      </c>
      <c r="O19" s="5">
        <v>0</v>
      </c>
      <c r="P19" s="5">
        <v>0</v>
      </c>
      <c r="Q19" s="5">
        <v>0</v>
      </c>
      <c r="R19" s="21">
        <f t="shared" si="2"/>
        <v>0</v>
      </c>
      <c r="S19" s="5">
        <v>0</v>
      </c>
      <c r="T19" s="5">
        <v>0</v>
      </c>
      <c r="U19" s="5">
        <v>0</v>
      </c>
      <c r="V19" s="21">
        <f t="shared" si="3"/>
        <v>0</v>
      </c>
      <c r="W19" s="5">
        <v>0</v>
      </c>
      <c r="X19" s="5">
        <v>0</v>
      </c>
      <c r="Y19" s="21">
        <f t="shared" si="5"/>
        <v>0</v>
      </c>
      <c r="Z19" s="5">
        <v>0</v>
      </c>
      <c r="AA19" s="5">
        <v>0</v>
      </c>
      <c r="AB19" s="21">
        <f t="shared" si="6"/>
        <v>0</v>
      </c>
      <c r="AC19" s="5">
        <v>0</v>
      </c>
      <c r="AD19" s="5">
        <v>0</v>
      </c>
      <c r="AE19" s="21">
        <f t="shared" si="7"/>
        <v>0</v>
      </c>
      <c r="AF19" s="5">
        <v>0</v>
      </c>
      <c r="AG19" s="5">
        <v>0</v>
      </c>
      <c r="AH19" s="7">
        <f t="shared" si="8"/>
        <v>4.8</v>
      </c>
      <c r="AI19" s="8">
        <f t="shared" si="4"/>
        <v>16</v>
      </c>
    </row>
    <row r="20" spans="1:35">
      <c r="A20" s="4">
        <f>IF(D20="","",SUBTOTAL(3,$D$4:$D20))</f>
        <v>17</v>
      </c>
      <c r="B20" s="18" t="s">
        <v>75</v>
      </c>
      <c r="C20" s="19" t="s">
        <v>45</v>
      </c>
      <c r="D20" s="10" t="s">
        <v>76</v>
      </c>
      <c r="E20" s="5">
        <v>4</v>
      </c>
      <c r="F20" s="5">
        <v>2</v>
      </c>
      <c r="G20" s="5">
        <v>0</v>
      </c>
      <c r="H20" s="5">
        <v>0</v>
      </c>
      <c r="I20" s="20">
        <f t="shared" si="0"/>
        <v>8</v>
      </c>
      <c r="J20" s="5">
        <v>7.2</v>
      </c>
      <c r="K20" s="5">
        <v>3.5999999999999996</v>
      </c>
      <c r="L20" s="5">
        <v>0</v>
      </c>
      <c r="M20" s="5">
        <v>0</v>
      </c>
      <c r="N20" s="21">
        <f t="shared" si="1"/>
        <v>10.8</v>
      </c>
      <c r="O20" s="5">
        <v>125</v>
      </c>
      <c r="P20" s="5">
        <v>219</v>
      </c>
      <c r="Q20" s="5">
        <v>118</v>
      </c>
      <c r="R20" s="21">
        <f t="shared" si="2"/>
        <v>11.3</v>
      </c>
      <c r="S20" s="5">
        <v>0</v>
      </c>
      <c r="T20" s="5">
        <v>0</v>
      </c>
      <c r="U20" s="5">
        <v>0</v>
      </c>
      <c r="V20" s="21">
        <f t="shared" si="3"/>
        <v>0</v>
      </c>
      <c r="W20" s="5">
        <v>0</v>
      </c>
      <c r="X20" s="5">
        <v>0</v>
      </c>
      <c r="Y20" s="21">
        <f t="shared" si="5"/>
        <v>0</v>
      </c>
      <c r="Z20" s="5">
        <v>0</v>
      </c>
      <c r="AA20" s="5">
        <v>0</v>
      </c>
      <c r="AB20" s="21">
        <f t="shared" si="6"/>
        <v>0</v>
      </c>
      <c r="AC20" s="5">
        <v>0</v>
      </c>
      <c r="AD20" s="5">
        <v>0</v>
      </c>
      <c r="AE20" s="21">
        <f t="shared" si="7"/>
        <v>0</v>
      </c>
      <c r="AF20" s="5">
        <v>1.2</v>
      </c>
      <c r="AG20" s="5">
        <v>0</v>
      </c>
      <c r="AH20" s="7">
        <f t="shared" si="8"/>
        <v>31.3</v>
      </c>
      <c r="AI20" s="8">
        <f t="shared" si="4"/>
        <v>104.3</v>
      </c>
    </row>
    <row r="21" spans="1:35">
      <c r="A21" s="4">
        <f>IF(D21="","",SUBTOTAL(3,$D$4:$D21))</f>
        <v>18</v>
      </c>
      <c r="B21" s="18" t="s">
        <v>77</v>
      </c>
      <c r="C21" s="19" t="s">
        <v>45</v>
      </c>
      <c r="D21" s="10" t="s">
        <v>78</v>
      </c>
      <c r="E21" s="5">
        <v>4</v>
      </c>
      <c r="F21" s="5">
        <v>0</v>
      </c>
      <c r="G21" s="5">
        <v>0</v>
      </c>
      <c r="H21" s="5">
        <v>0</v>
      </c>
      <c r="I21" s="20">
        <f t="shared" si="0"/>
        <v>4</v>
      </c>
      <c r="J21" s="5">
        <v>3.2</v>
      </c>
      <c r="K21" s="5">
        <v>2.8</v>
      </c>
      <c r="L21" s="5">
        <v>0</v>
      </c>
      <c r="M21" s="5">
        <v>0</v>
      </c>
      <c r="N21" s="21">
        <f t="shared" si="1"/>
        <v>6</v>
      </c>
      <c r="O21" s="5">
        <v>183</v>
      </c>
      <c r="P21" s="5">
        <v>153</v>
      </c>
      <c r="Q21" s="5">
        <v>150</v>
      </c>
      <c r="R21" s="21">
        <f t="shared" si="2"/>
        <v>9.3000000000000007</v>
      </c>
      <c r="S21" s="5">
        <v>0</v>
      </c>
      <c r="T21" s="5">
        <v>0</v>
      </c>
      <c r="U21" s="5">
        <v>0</v>
      </c>
      <c r="V21" s="21">
        <f t="shared" si="3"/>
        <v>0</v>
      </c>
      <c r="W21" s="5">
        <v>0</v>
      </c>
      <c r="X21" s="5">
        <v>0</v>
      </c>
      <c r="Y21" s="21">
        <f t="shared" si="5"/>
        <v>0</v>
      </c>
      <c r="Z21" s="5">
        <v>0</v>
      </c>
      <c r="AA21" s="5">
        <v>0</v>
      </c>
      <c r="AB21" s="21">
        <f t="shared" si="6"/>
        <v>0</v>
      </c>
      <c r="AC21" s="5">
        <v>0</v>
      </c>
      <c r="AD21" s="5">
        <v>0</v>
      </c>
      <c r="AE21" s="21">
        <f t="shared" si="7"/>
        <v>0</v>
      </c>
      <c r="AF21" s="5">
        <v>0</v>
      </c>
      <c r="AG21" s="5">
        <v>0</v>
      </c>
      <c r="AH21" s="7">
        <f t="shared" si="8"/>
        <v>19.3</v>
      </c>
      <c r="AI21" s="8">
        <f t="shared" si="4"/>
        <v>64.3</v>
      </c>
    </row>
    <row r="22" spans="1:35">
      <c r="A22" s="4">
        <f>IF(D22="","",SUBTOTAL(3,$D$4:$D22))</f>
        <v>19</v>
      </c>
      <c r="B22" s="18" t="s">
        <v>79</v>
      </c>
      <c r="C22" s="19" t="s">
        <v>45</v>
      </c>
      <c r="D22" s="10" t="s">
        <v>80</v>
      </c>
      <c r="E22" s="5">
        <v>6</v>
      </c>
      <c r="F22" s="5">
        <v>0</v>
      </c>
      <c r="G22" s="5">
        <v>0</v>
      </c>
      <c r="H22" s="5">
        <v>0</v>
      </c>
      <c r="I22" s="20">
        <f t="shared" si="0"/>
        <v>6</v>
      </c>
      <c r="J22" s="5">
        <v>8</v>
      </c>
      <c r="K22" s="5">
        <v>8</v>
      </c>
      <c r="L22" s="5">
        <v>0</v>
      </c>
      <c r="M22" s="5">
        <v>0</v>
      </c>
      <c r="N22" s="21">
        <f t="shared" si="1"/>
        <v>16</v>
      </c>
      <c r="O22" s="5">
        <v>322</v>
      </c>
      <c r="P22" s="5">
        <v>279</v>
      </c>
      <c r="Q22" s="5">
        <v>249</v>
      </c>
      <c r="R22" s="21">
        <f t="shared" si="2"/>
        <v>17.600000000000001</v>
      </c>
      <c r="S22" s="5">
        <v>87</v>
      </c>
      <c r="T22" s="5">
        <v>38</v>
      </c>
      <c r="U22" s="5">
        <v>87</v>
      </c>
      <c r="V22" s="21">
        <f t="shared" si="3"/>
        <v>3.8</v>
      </c>
      <c r="W22" s="5">
        <v>0</v>
      </c>
      <c r="X22" s="5">
        <v>0</v>
      </c>
      <c r="Y22" s="21">
        <f t="shared" si="5"/>
        <v>0</v>
      </c>
      <c r="Z22" s="5">
        <v>0</v>
      </c>
      <c r="AA22" s="5">
        <v>0</v>
      </c>
      <c r="AB22" s="21">
        <f t="shared" si="6"/>
        <v>0</v>
      </c>
      <c r="AC22" s="5">
        <v>0</v>
      </c>
      <c r="AD22" s="5">
        <v>0</v>
      </c>
      <c r="AE22" s="21">
        <f t="shared" si="7"/>
        <v>0</v>
      </c>
      <c r="AF22" s="5">
        <v>0</v>
      </c>
      <c r="AG22" s="5">
        <v>0</v>
      </c>
      <c r="AH22" s="7">
        <f t="shared" si="8"/>
        <v>43.4</v>
      </c>
      <c r="AI22" s="8">
        <f t="shared" si="4"/>
        <v>144.69999999999999</v>
      </c>
    </row>
    <row r="23" spans="1:35">
      <c r="A23" s="4">
        <f>IF(D23="","",SUBTOTAL(3,$D$4:$D23))</f>
        <v>20</v>
      </c>
      <c r="B23" s="18" t="s">
        <v>81</v>
      </c>
      <c r="C23" s="19" t="s">
        <v>45</v>
      </c>
      <c r="D23" s="10" t="s">
        <v>82</v>
      </c>
      <c r="E23" s="5">
        <v>8</v>
      </c>
      <c r="F23" s="5">
        <v>0</v>
      </c>
      <c r="G23" s="5">
        <v>0</v>
      </c>
      <c r="H23" s="5">
        <v>0</v>
      </c>
      <c r="I23" s="20">
        <f t="shared" si="0"/>
        <v>8</v>
      </c>
      <c r="J23" s="5">
        <v>6</v>
      </c>
      <c r="K23" s="5">
        <v>0</v>
      </c>
      <c r="L23" s="5">
        <v>0</v>
      </c>
      <c r="M23" s="5">
        <v>0</v>
      </c>
      <c r="N23" s="21">
        <f t="shared" si="1"/>
        <v>6</v>
      </c>
      <c r="O23" s="5">
        <v>236</v>
      </c>
      <c r="P23" s="5">
        <v>108</v>
      </c>
      <c r="Q23" s="5">
        <v>241</v>
      </c>
      <c r="R23" s="21">
        <f t="shared" si="2"/>
        <v>5.15</v>
      </c>
      <c r="S23" s="5">
        <v>0</v>
      </c>
      <c r="T23" s="5">
        <v>0</v>
      </c>
      <c r="U23" s="5">
        <v>0</v>
      </c>
      <c r="V23" s="21">
        <f t="shared" si="3"/>
        <v>0</v>
      </c>
      <c r="W23" s="5">
        <v>0</v>
      </c>
      <c r="X23" s="5">
        <v>0</v>
      </c>
      <c r="Y23" s="21">
        <f t="shared" si="5"/>
        <v>0</v>
      </c>
      <c r="Z23" s="5">
        <v>0</v>
      </c>
      <c r="AA23" s="5">
        <v>0</v>
      </c>
      <c r="AB23" s="21">
        <f t="shared" si="6"/>
        <v>0</v>
      </c>
      <c r="AC23" s="5">
        <v>0</v>
      </c>
      <c r="AD23" s="5">
        <v>0</v>
      </c>
      <c r="AE23" s="21">
        <f t="shared" si="7"/>
        <v>0</v>
      </c>
      <c r="AF23" s="5">
        <v>0</v>
      </c>
      <c r="AG23" s="5">
        <v>0</v>
      </c>
      <c r="AH23" s="7">
        <f t="shared" si="8"/>
        <v>19.149999999999999</v>
      </c>
      <c r="AI23" s="8">
        <f t="shared" si="4"/>
        <v>63.8</v>
      </c>
    </row>
    <row r="24" spans="1:35">
      <c r="A24" s="4">
        <f>IF(D24="","",SUBTOTAL(3,$D$4:$D24))</f>
        <v>21</v>
      </c>
      <c r="B24" s="18" t="s">
        <v>83</v>
      </c>
      <c r="C24" s="19" t="s">
        <v>45</v>
      </c>
      <c r="D24" s="10" t="s">
        <v>84</v>
      </c>
      <c r="E24" s="5">
        <v>0</v>
      </c>
      <c r="F24" s="5">
        <v>0</v>
      </c>
      <c r="G24" s="5">
        <v>0</v>
      </c>
      <c r="H24" s="5">
        <v>0</v>
      </c>
      <c r="I24" s="20">
        <f t="shared" si="0"/>
        <v>0</v>
      </c>
      <c r="J24" s="5">
        <v>9.6</v>
      </c>
      <c r="K24" s="5">
        <v>1.2</v>
      </c>
      <c r="L24" s="5">
        <v>0</v>
      </c>
      <c r="M24" s="5">
        <v>0</v>
      </c>
      <c r="N24" s="21">
        <f t="shared" si="1"/>
        <v>10.799999999999999</v>
      </c>
      <c r="O24" s="5">
        <v>0</v>
      </c>
      <c r="P24" s="5">
        <v>0</v>
      </c>
      <c r="Q24" s="5">
        <v>0</v>
      </c>
      <c r="R24" s="21">
        <f t="shared" si="2"/>
        <v>0</v>
      </c>
      <c r="S24" s="5">
        <v>0</v>
      </c>
      <c r="T24" s="5">
        <v>0</v>
      </c>
      <c r="U24" s="5">
        <v>0</v>
      </c>
      <c r="V24" s="21">
        <f t="shared" si="3"/>
        <v>0</v>
      </c>
      <c r="W24" s="5">
        <v>0</v>
      </c>
      <c r="X24" s="5">
        <v>0</v>
      </c>
      <c r="Y24" s="21">
        <f t="shared" si="5"/>
        <v>0</v>
      </c>
      <c r="Z24" s="5">
        <v>0</v>
      </c>
      <c r="AA24" s="5">
        <v>0</v>
      </c>
      <c r="AB24" s="21">
        <f t="shared" si="6"/>
        <v>0</v>
      </c>
      <c r="AC24" s="5">
        <v>0</v>
      </c>
      <c r="AD24" s="5">
        <v>0</v>
      </c>
      <c r="AE24" s="21">
        <f t="shared" si="7"/>
        <v>0</v>
      </c>
      <c r="AF24" s="5">
        <v>0</v>
      </c>
      <c r="AG24" s="5">
        <v>3.6</v>
      </c>
      <c r="AH24" s="7">
        <f t="shared" si="8"/>
        <v>14.399999999999999</v>
      </c>
      <c r="AI24" s="8">
        <f t="shared" si="4"/>
        <v>48</v>
      </c>
    </row>
    <row r="25" spans="1:35">
      <c r="A25" s="4">
        <f>IF(D25="","",SUBTOTAL(3,$D$4:$D25))</f>
        <v>22</v>
      </c>
      <c r="B25" s="18" t="s">
        <v>85</v>
      </c>
      <c r="C25" s="19" t="s">
        <v>45</v>
      </c>
      <c r="D25" s="10" t="s">
        <v>86</v>
      </c>
      <c r="E25" s="5">
        <v>4</v>
      </c>
      <c r="F25" s="5">
        <v>0</v>
      </c>
      <c r="G25" s="5">
        <v>0</v>
      </c>
      <c r="H25" s="5">
        <v>0</v>
      </c>
      <c r="I25" s="20">
        <f t="shared" si="0"/>
        <v>4</v>
      </c>
      <c r="J25" s="5">
        <v>2.4</v>
      </c>
      <c r="K25" s="5">
        <v>1.2</v>
      </c>
      <c r="L25" s="5">
        <v>0</v>
      </c>
      <c r="M25" s="5">
        <v>0</v>
      </c>
      <c r="N25" s="21">
        <f t="shared" si="1"/>
        <v>3.5999999999999996</v>
      </c>
      <c r="O25" s="5">
        <v>101</v>
      </c>
      <c r="P25" s="5">
        <v>68</v>
      </c>
      <c r="Q25" s="5">
        <v>87</v>
      </c>
      <c r="R25" s="21">
        <f t="shared" si="2"/>
        <v>4.0999999999999996</v>
      </c>
      <c r="S25" s="5">
        <v>0</v>
      </c>
      <c r="T25" s="5">
        <v>0</v>
      </c>
      <c r="U25" s="5">
        <v>0</v>
      </c>
      <c r="V25" s="21">
        <f t="shared" si="3"/>
        <v>0</v>
      </c>
      <c r="W25" s="5">
        <v>0</v>
      </c>
      <c r="X25" s="5">
        <v>0</v>
      </c>
      <c r="Y25" s="21">
        <f t="shared" si="5"/>
        <v>0</v>
      </c>
      <c r="Z25" s="5">
        <v>0</v>
      </c>
      <c r="AA25" s="5">
        <v>0</v>
      </c>
      <c r="AB25" s="21">
        <f t="shared" si="6"/>
        <v>0</v>
      </c>
      <c r="AC25" s="5">
        <v>0</v>
      </c>
      <c r="AD25" s="5">
        <v>0</v>
      </c>
      <c r="AE25" s="21">
        <f t="shared" si="7"/>
        <v>0</v>
      </c>
      <c r="AF25" s="5">
        <v>0</v>
      </c>
      <c r="AG25" s="5">
        <v>0</v>
      </c>
      <c r="AH25" s="7">
        <f t="shared" si="8"/>
        <v>11.7</v>
      </c>
      <c r="AI25" s="8">
        <f t="shared" si="4"/>
        <v>39</v>
      </c>
    </row>
    <row r="26" spans="1:35">
      <c r="A26" s="4">
        <f>IF(D26="","",SUBTOTAL(3,$D$4:$D26))</f>
        <v>23</v>
      </c>
      <c r="B26" s="18" t="s">
        <v>87</v>
      </c>
      <c r="C26" s="19" t="s">
        <v>45</v>
      </c>
      <c r="D26" s="10" t="s">
        <v>88</v>
      </c>
      <c r="E26" s="5">
        <v>3</v>
      </c>
      <c r="F26" s="5">
        <v>0</v>
      </c>
      <c r="G26" s="5">
        <v>0</v>
      </c>
      <c r="H26" s="5">
        <v>0</v>
      </c>
      <c r="I26" s="20">
        <f t="shared" si="0"/>
        <v>3</v>
      </c>
      <c r="J26" s="5">
        <v>3.2</v>
      </c>
      <c r="K26" s="5">
        <v>3.2</v>
      </c>
      <c r="L26" s="5">
        <v>0</v>
      </c>
      <c r="M26" s="5">
        <v>0</v>
      </c>
      <c r="N26" s="21">
        <f t="shared" si="1"/>
        <v>6.4</v>
      </c>
      <c r="O26" s="5">
        <v>124</v>
      </c>
      <c r="P26" s="5">
        <v>182</v>
      </c>
      <c r="Q26" s="5">
        <v>17</v>
      </c>
      <c r="R26" s="21">
        <f t="shared" si="2"/>
        <v>14.45</v>
      </c>
      <c r="S26" s="5">
        <v>133</v>
      </c>
      <c r="T26" s="5">
        <v>0</v>
      </c>
      <c r="U26" s="5">
        <v>133</v>
      </c>
      <c r="V26" s="21">
        <f t="shared" si="3"/>
        <v>0</v>
      </c>
      <c r="W26" s="5">
        <v>0</v>
      </c>
      <c r="X26" s="5">
        <v>0</v>
      </c>
      <c r="Y26" s="21">
        <f t="shared" si="5"/>
        <v>0</v>
      </c>
      <c r="Z26" s="5">
        <v>0</v>
      </c>
      <c r="AA26" s="5">
        <v>0</v>
      </c>
      <c r="AB26" s="21">
        <f t="shared" si="6"/>
        <v>0</v>
      </c>
      <c r="AC26" s="5">
        <v>0</v>
      </c>
      <c r="AD26" s="5">
        <v>0</v>
      </c>
      <c r="AE26" s="21">
        <f t="shared" si="7"/>
        <v>0</v>
      </c>
      <c r="AF26" s="5">
        <v>0</v>
      </c>
      <c r="AG26" s="5">
        <v>0</v>
      </c>
      <c r="AH26" s="7">
        <f t="shared" si="8"/>
        <v>23.85</v>
      </c>
      <c r="AI26" s="8">
        <f t="shared" si="4"/>
        <v>79.5</v>
      </c>
    </row>
    <row r="27" spans="1:35">
      <c r="A27" s="4">
        <f>IF(D27="","",SUBTOTAL(3,$D$4:$D27))</f>
        <v>24</v>
      </c>
      <c r="B27" s="18" t="s">
        <v>89</v>
      </c>
      <c r="C27" s="19" t="s">
        <v>45</v>
      </c>
      <c r="D27" s="10" t="s">
        <v>90</v>
      </c>
      <c r="E27" s="5">
        <v>0</v>
      </c>
      <c r="F27" s="5">
        <v>0</v>
      </c>
      <c r="G27" s="5">
        <v>0</v>
      </c>
      <c r="H27" s="5">
        <v>0</v>
      </c>
      <c r="I27" s="20">
        <f t="shared" si="0"/>
        <v>0</v>
      </c>
      <c r="J27" s="5">
        <v>0</v>
      </c>
      <c r="K27" s="5">
        <v>0</v>
      </c>
      <c r="L27" s="5">
        <v>0</v>
      </c>
      <c r="M27" s="5">
        <v>0</v>
      </c>
      <c r="N27" s="21">
        <f t="shared" si="1"/>
        <v>0</v>
      </c>
      <c r="O27" s="5">
        <v>0</v>
      </c>
      <c r="P27" s="5">
        <v>0</v>
      </c>
      <c r="Q27" s="5">
        <v>0</v>
      </c>
      <c r="R27" s="21">
        <f t="shared" si="2"/>
        <v>0</v>
      </c>
      <c r="S27" s="5">
        <v>0</v>
      </c>
      <c r="T27" s="5">
        <v>0</v>
      </c>
      <c r="U27" s="5">
        <v>0</v>
      </c>
      <c r="V27" s="21">
        <f t="shared" si="3"/>
        <v>0</v>
      </c>
      <c r="W27" s="5">
        <v>0</v>
      </c>
      <c r="X27" s="5">
        <v>0</v>
      </c>
      <c r="Y27" s="21">
        <f t="shared" si="5"/>
        <v>0</v>
      </c>
      <c r="Z27" s="5">
        <v>0</v>
      </c>
      <c r="AA27" s="5">
        <v>0</v>
      </c>
      <c r="AB27" s="21">
        <f t="shared" si="6"/>
        <v>0</v>
      </c>
      <c r="AC27" s="5">
        <v>0</v>
      </c>
      <c r="AD27" s="5">
        <v>0</v>
      </c>
      <c r="AE27" s="21">
        <f t="shared" si="7"/>
        <v>0</v>
      </c>
      <c r="AF27" s="5">
        <v>0</v>
      </c>
      <c r="AG27" s="5">
        <v>0</v>
      </c>
      <c r="AH27" s="7">
        <f t="shared" si="8"/>
        <v>0</v>
      </c>
      <c r="AI27" s="8">
        <f t="shared" si="4"/>
        <v>0</v>
      </c>
    </row>
    <row r="28" spans="1:35">
      <c r="A28" s="4">
        <f>IF(D28="","",SUBTOTAL(3,$D$4:$D28))</f>
        <v>25</v>
      </c>
      <c r="B28" s="18" t="s">
        <v>91</v>
      </c>
      <c r="C28" s="19" t="s">
        <v>45</v>
      </c>
      <c r="D28" s="10" t="s">
        <v>92</v>
      </c>
      <c r="E28" s="5">
        <v>0</v>
      </c>
      <c r="F28" s="5">
        <v>0</v>
      </c>
      <c r="G28" s="5">
        <v>0</v>
      </c>
      <c r="H28" s="5">
        <v>0</v>
      </c>
      <c r="I28" s="20">
        <f t="shared" si="0"/>
        <v>0</v>
      </c>
      <c r="J28" s="5">
        <v>8</v>
      </c>
      <c r="K28" s="5">
        <v>6.4</v>
      </c>
      <c r="L28" s="5">
        <v>0</v>
      </c>
      <c r="M28" s="5">
        <v>0</v>
      </c>
      <c r="N28" s="21">
        <f t="shared" si="1"/>
        <v>14.4</v>
      </c>
      <c r="O28" s="5">
        <v>68</v>
      </c>
      <c r="P28" s="5">
        <v>242</v>
      </c>
      <c r="Q28" s="5">
        <v>153</v>
      </c>
      <c r="R28" s="21">
        <f t="shared" si="2"/>
        <v>7.85</v>
      </c>
      <c r="S28" s="5">
        <v>38</v>
      </c>
      <c r="T28" s="5">
        <v>87</v>
      </c>
      <c r="U28" s="5">
        <v>38</v>
      </c>
      <c r="V28" s="21">
        <f t="shared" si="3"/>
        <v>8.6999999999999993</v>
      </c>
      <c r="W28" s="5">
        <v>0</v>
      </c>
      <c r="X28" s="5">
        <v>0</v>
      </c>
      <c r="Y28" s="21">
        <f t="shared" si="5"/>
        <v>0</v>
      </c>
      <c r="Z28" s="5">
        <v>0</v>
      </c>
      <c r="AA28" s="5">
        <v>0</v>
      </c>
      <c r="AB28" s="21">
        <f t="shared" si="6"/>
        <v>0</v>
      </c>
      <c r="AC28" s="5">
        <v>0</v>
      </c>
      <c r="AD28" s="5">
        <v>0</v>
      </c>
      <c r="AE28" s="21">
        <f t="shared" si="7"/>
        <v>0</v>
      </c>
      <c r="AF28" s="5">
        <v>0</v>
      </c>
      <c r="AG28" s="5">
        <v>0</v>
      </c>
      <c r="AH28" s="7">
        <f t="shared" si="8"/>
        <v>30.95</v>
      </c>
      <c r="AI28" s="8">
        <f t="shared" si="4"/>
        <v>103.2</v>
      </c>
    </row>
    <row r="29" spans="1:35">
      <c r="A29" s="4">
        <f>IF(D29="","",SUBTOTAL(3,$D$4:$D29))</f>
        <v>26</v>
      </c>
      <c r="B29" s="18" t="s">
        <v>93</v>
      </c>
      <c r="C29" s="19" t="s">
        <v>45</v>
      </c>
      <c r="D29" s="10" t="s">
        <v>94</v>
      </c>
      <c r="E29" s="5">
        <v>0</v>
      </c>
      <c r="F29" s="5">
        <v>0</v>
      </c>
      <c r="G29" s="5">
        <v>0</v>
      </c>
      <c r="H29" s="5">
        <v>0</v>
      </c>
      <c r="I29" s="20">
        <f t="shared" si="0"/>
        <v>0</v>
      </c>
      <c r="J29" s="5">
        <v>0</v>
      </c>
      <c r="K29" s="5">
        <v>0</v>
      </c>
      <c r="L29" s="5">
        <v>0</v>
      </c>
      <c r="M29" s="5">
        <v>0</v>
      </c>
      <c r="N29" s="21">
        <f t="shared" si="1"/>
        <v>0</v>
      </c>
      <c r="O29" s="5">
        <v>0</v>
      </c>
      <c r="P29" s="5">
        <v>0</v>
      </c>
      <c r="Q29" s="5">
        <v>0</v>
      </c>
      <c r="R29" s="21">
        <f t="shared" si="2"/>
        <v>0</v>
      </c>
      <c r="S29" s="5">
        <v>0</v>
      </c>
      <c r="T29" s="5">
        <v>0</v>
      </c>
      <c r="U29" s="5">
        <v>0</v>
      </c>
      <c r="V29" s="21">
        <f t="shared" si="3"/>
        <v>0</v>
      </c>
      <c r="W29" s="5">
        <v>0</v>
      </c>
      <c r="X29" s="5">
        <v>0</v>
      </c>
      <c r="Y29" s="21">
        <f t="shared" si="5"/>
        <v>0</v>
      </c>
      <c r="Z29" s="5">
        <v>0</v>
      </c>
      <c r="AA29" s="5">
        <v>0</v>
      </c>
      <c r="AB29" s="21">
        <f t="shared" si="6"/>
        <v>0</v>
      </c>
      <c r="AC29" s="5">
        <v>0</v>
      </c>
      <c r="AD29" s="5">
        <v>0</v>
      </c>
      <c r="AE29" s="21">
        <f t="shared" si="7"/>
        <v>0</v>
      </c>
      <c r="AF29" s="5">
        <v>1.2</v>
      </c>
      <c r="AG29" s="5">
        <v>3.6</v>
      </c>
      <c r="AH29" s="7">
        <f t="shared" si="8"/>
        <v>4.8</v>
      </c>
      <c r="AI29" s="8">
        <f t="shared" si="4"/>
        <v>16</v>
      </c>
    </row>
    <row r="30" spans="1:35">
      <c r="A30" s="4">
        <f>IF(D30="","",SUBTOTAL(3,$D$4:$D30))</f>
        <v>27</v>
      </c>
      <c r="B30" s="18" t="s">
        <v>95</v>
      </c>
      <c r="C30" s="19" t="s">
        <v>45</v>
      </c>
      <c r="D30" s="10" t="s">
        <v>96</v>
      </c>
      <c r="E30" s="5">
        <v>0</v>
      </c>
      <c r="F30" s="5">
        <v>0</v>
      </c>
      <c r="G30" s="5">
        <v>0</v>
      </c>
      <c r="H30" s="5">
        <v>0</v>
      </c>
      <c r="I30" s="20">
        <f t="shared" si="0"/>
        <v>0</v>
      </c>
      <c r="J30" s="5">
        <v>1.2</v>
      </c>
      <c r="K30" s="5">
        <v>2.8</v>
      </c>
      <c r="L30" s="5">
        <v>0</v>
      </c>
      <c r="M30" s="5">
        <v>0</v>
      </c>
      <c r="N30" s="21">
        <f t="shared" si="1"/>
        <v>4</v>
      </c>
      <c r="O30" s="5">
        <v>0</v>
      </c>
      <c r="P30" s="5">
        <v>0</v>
      </c>
      <c r="Q30" s="5">
        <v>0</v>
      </c>
      <c r="R30" s="21">
        <f t="shared" si="2"/>
        <v>0</v>
      </c>
      <c r="S30" s="5">
        <v>0</v>
      </c>
      <c r="T30" s="5">
        <v>0</v>
      </c>
      <c r="U30" s="5">
        <v>0</v>
      </c>
      <c r="V30" s="21">
        <f t="shared" si="3"/>
        <v>0</v>
      </c>
      <c r="W30" s="5">
        <v>0</v>
      </c>
      <c r="X30" s="5">
        <v>0</v>
      </c>
      <c r="Y30" s="21">
        <f t="shared" si="5"/>
        <v>0</v>
      </c>
      <c r="Z30" s="5">
        <v>0</v>
      </c>
      <c r="AA30" s="5">
        <v>0</v>
      </c>
      <c r="AB30" s="21">
        <f t="shared" si="6"/>
        <v>0</v>
      </c>
      <c r="AC30" s="5">
        <v>0</v>
      </c>
      <c r="AD30" s="5">
        <v>0</v>
      </c>
      <c r="AE30" s="21">
        <f t="shared" si="7"/>
        <v>0</v>
      </c>
      <c r="AF30" s="5">
        <v>0</v>
      </c>
      <c r="AG30" s="5">
        <v>0</v>
      </c>
      <c r="AH30" s="7">
        <f t="shared" si="8"/>
        <v>4</v>
      </c>
      <c r="AI30" s="8">
        <f t="shared" si="4"/>
        <v>13.3</v>
      </c>
    </row>
    <row r="31" spans="1:35">
      <c r="A31" s="4">
        <f>IF(D31="","",SUBTOTAL(3,$D$4:$D31))</f>
        <v>28</v>
      </c>
      <c r="B31" s="18" t="s">
        <v>97</v>
      </c>
      <c r="C31" s="19" t="s">
        <v>45</v>
      </c>
      <c r="D31" s="10" t="s">
        <v>98</v>
      </c>
      <c r="E31" s="5">
        <v>0</v>
      </c>
      <c r="F31" s="5">
        <v>0</v>
      </c>
      <c r="G31" s="5">
        <v>0</v>
      </c>
      <c r="H31" s="5">
        <v>0</v>
      </c>
      <c r="I31" s="20">
        <f t="shared" si="0"/>
        <v>0</v>
      </c>
      <c r="J31" s="5">
        <v>0</v>
      </c>
      <c r="K31" s="5">
        <v>0</v>
      </c>
      <c r="L31" s="5">
        <v>0</v>
      </c>
      <c r="M31" s="5">
        <v>0</v>
      </c>
      <c r="N31" s="21">
        <f t="shared" si="1"/>
        <v>0</v>
      </c>
      <c r="O31" s="5">
        <v>0</v>
      </c>
      <c r="P31" s="5">
        <v>0</v>
      </c>
      <c r="Q31" s="5">
        <v>0</v>
      </c>
      <c r="R31" s="21">
        <f t="shared" si="2"/>
        <v>0</v>
      </c>
      <c r="S31" s="5">
        <v>0</v>
      </c>
      <c r="T31" s="5">
        <v>0</v>
      </c>
      <c r="U31" s="5">
        <v>0</v>
      </c>
      <c r="V31" s="21">
        <f t="shared" si="3"/>
        <v>0</v>
      </c>
      <c r="W31" s="5">
        <v>0</v>
      </c>
      <c r="X31" s="5">
        <v>0</v>
      </c>
      <c r="Y31" s="21">
        <f t="shared" si="5"/>
        <v>0</v>
      </c>
      <c r="Z31" s="5">
        <v>0</v>
      </c>
      <c r="AA31" s="5">
        <v>0</v>
      </c>
      <c r="AB31" s="21">
        <f t="shared" si="6"/>
        <v>0</v>
      </c>
      <c r="AC31" s="5">
        <v>0</v>
      </c>
      <c r="AD31" s="5">
        <v>0</v>
      </c>
      <c r="AE31" s="21">
        <f t="shared" si="7"/>
        <v>0</v>
      </c>
      <c r="AF31" s="5">
        <v>0</v>
      </c>
      <c r="AG31" s="5">
        <v>0</v>
      </c>
      <c r="AH31" s="7">
        <f t="shared" si="8"/>
        <v>0</v>
      </c>
      <c r="AI31" s="8">
        <f t="shared" si="4"/>
        <v>0</v>
      </c>
    </row>
    <row r="32" spans="1:35">
      <c r="A32" s="4">
        <f>IF(D32="","",SUBTOTAL(3,$D$4:$D32))</f>
        <v>29</v>
      </c>
      <c r="B32" s="18" t="s">
        <v>99</v>
      </c>
      <c r="C32" s="19" t="s">
        <v>45</v>
      </c>
      <c r="D32" s="10" t="s">
        <v>100</v>
      </c>
      <c r="E32" s="5">
        <v>2</v>
      </c>
      <c r="F32" s="5">
        <v>0</v>
      </c>
      <c r="G32" s="5">
        <v>0</v>
      </c>
      <c r="H32" s="5">
        <v>0</v>
      </c>
      <c r="I32" s="20">
        <f t="shared" si="0"/>
        <v>2</v>
      </c>
      <c r="J32" s="5">
        <v>3.5999999999999996</v>
      </c>
      <c r="K32" s="5">
        <v>0</v>
      </c>
      <c r="L32" s="5">
        <v>0</v>
      </c>
      <c r="M32" s="5">
        <v>0</v>
      </c>
      <c r="N32" s="21">
        <f t="shared" si="1"/>
        <v>3.5999999999999996</v>
      </c>
      <c r="O32" s="5">
        <v>68</v>
      </c>
      <c r="P32" s="5">
        <v>247</v>
      </c>
      <c r="Q32" s="5">
        <v>46</v>
      </c>
      <c r="R32" s="21">
        <f t="shared" si="2"/>
        <v>13.45</v>
      </c>
      <c r="S32" s="5">
        <v>0</v>
      </c>
      <c r="T32" s="5">
        <v>0</v>
      </c>
      <c r="U32" s="5">
        <v>0</v>
      </c>
      <c r="V32" s="21">
        <f t="shared" si="3"/>
        <v>0</v>
      </c>
      <c r="W32" s="5">
        <v>0</v>
      </c>
      <c r="X32" s="5">
        <v>0</v>
      </c>
      <c r="Y32" s="21">
        <f t="shared" si="5"/>
        <v>0</v>
      </c>
      <c r="Z32" s="5">
        <v>0</v>
      </c>
      <c r="AA32" s="5">
        <v>0</v>
      </c>
      <c r="AB32" s="21">
        <f t="shared" si="6"/>
        <v>0</v>
      </c>
      <c r="AC32" s="5">
        <v>0</v>
      </c>
      <c r="AD32" s="5">
        <v>0</v>
      </c>
      <c r="AE32" s="21">
        <f t="shared" si="7"/>
        <v>0</v>
      </c>
      <c r="AF32" s="5">
        <v>0</v>
      </c>
      <c r="AG32" s="5">
        <v>0</v>
      </c>
      <c r="AH32" s="7">
        <f t="shared" si="8"/>
        <v>19.049999999999997</v>
      </c>
      <c r="AI32" s="8">
        <f t="shared" si="4"/>
        <v>63.5</v>
      </c>
    </row>
    <row r="33" spans="1:35">
      <c r="A33" s="4">
        <f>IF(D33="","",SUBTOTAL(3,$D$4:$D33))</f>
        <v>30</v>
      </c>
      <c r="B33" s="18" t="s">
        <v>101</v>
      </c>
      <c r="C33" s="19" t="s">
        <v>45</v>
      </c>
      <c r="D33" s="10" t="s">
        <v>102</v>
      </c>
      <c r="E33" s="5">
        <v>6</v>
      </c>
      <c r="F33" s="5">
        <v>0</v>
      </c>
      <c r="G33" s="5">
        <v>0</v>
      </c>
      <c r="H33" s="5">
        <v>0</v>
      </c>
      <c r="I33" s="20">
        <f t="shared" si="0"/>
        <v>6</v>
      </c>
      <c r="J33" s="5">
        <v>4.8</v>
      </c>
      <c r="K33" s="5">
        <v>2.4</v>
      </c>
      <c r="L33" s="5">
        <v>0</v>
      </c>
      <c r="M33" s="5">
        <v>0</v>
      </c>
      <c r="N33" s="21">
        <f t="shared" si="1"/>
        <v>7.1999999999999993</v>
      </c>
      <c r="O33" s="5">
        <v>100</v>
      </c>
      <c r="P33" s="5">
        <v>27</v>
      </c>
      <c r="Q33" s="5">
        <v>100</v>
      </c>
      <c r="R33" s="21">
        <f t="shared" si="2"/>
        <v>1.35</v>
      </c>
      <c r="S33" s="5">
        <v>0</v>
      </c>
      <c r="T33" s="5">
        <v>0</v>
      </c>
      <c r="U33" s="5">
        <v>0</v>
      </c>
      <c r="V33" s="21">
        <f t="shared" si="3"/>
        <v>0</v>
      </c>
      <c r="W33" s="5">
        <v>0</v>
      </c>
      <c r="X33" s="5">
        <v>0</v>
      </c>
      <c r="Y33" s="21">
        <f t="shared" si="5"/>
        <v>0</v>
      </c>
      <c r="Z33" s="5">
        <v>0</v>
      </c>
      <c r="AA33" s="5">
        <v>0</v>
      </c>
      <c r="AB33" s="21">
        <f t="shared" si="6"/>
        <v>0</v>
      </c>
      <c r="AC33" s="5">
        <v>0</v>
      </c>
      <c r="AD33" s="5">
        <v>0</v>
      </c>
      <c r="AE33" s="21">
        <f t="shared" si="7"/>
        <v>0</v>
      </c>
      <c r="AF33" s="5">
        <v>0</v>
      </c>
      <c r="AG33" s="5">
        <v>0</v>
      </c>
      <c r="AH33" s="7">
        <f t="shared" si="8"/>
        <v>14.549999999999999</v>
      </c>
      <c r="AI33" s="8">
        <f t="shared" si="4"/>
        <v>48.5</v>
      </c>
    </row>
    <row r="34" spans="1:35">
      <c r="A34" s="4">
        <f>IF(D34="","",SUBTOTAL(3,$D$4:$D34))</f>
        <v>31</v>
      </c>
      <c r="B34" s="18" t="s">
        <v>103</v>
      </c>
      <c r="C34" s="19" t="s">
        <v>104</v>
      </c>
      <c r="D34" s="10" t="s">
        <v>105</v>
      </c>
      <c r="E34" s="5">
        <v>0</v>
      </c>
      <c r="F34" s="5">
        <v>0</v>
      </c>
      <c r="G34" s="5">
        <v>0</v>
      </c>
      <c r="H34" s="5">
        <v>0</v>
      </c>
      <c r="I34" s="20">
        <f t="shared" si="0"/>
        <v>0</v>
      </c>
      <c r="J34" s="5">
        <v>0</v>
      </c>
      <c r="K34" s="5">
        <v>0</v>
      </c>
      <c r="L34" s="5">
        <v>0</v>
      </c>
      <c r="M34" s="5">
        <v>0</v>
      </c>
      <c r="N34" s="21">
        <f t="shared" si="1"/>
        <v>0</v>
      </c>
      <c r="O34" s="5">
        <v>0</v>
      </c>
      <c r="P34" s="5">
        <v>0</v>
      </c>
      <c r="Q34" s="5">
        <v>0</v>
      </c>
      <c r="R34" s="21">
        <f t="shared" si="2"/>
        <v>0</v>
      </c>
      <c r="S34" s="5">
        <v>0</v>
      </c>
      <c r="T34" s="5">
        <v>0</v>
      </c>
      <c r="U34" s="5">
        <v>0</v>
      </c>
      <c r="V34" s="21">
        <f t="shared" si="3"/>
        <v>0</v>
      </c>
      <c r="W34" s="5">
        <v>0</v>
      </c>
      <c r="X34" s="5">
        <v>0</v>
      </c>
      <c r="Y34" s="21">
        <f t="shared" si="5"/>
        <v>0</v>
      </c>
      <c r="Z34" s="5">
        <v>0</v>
      </c>
      <c r="AA34" s="5">
        <v>0</v>
      </c>
      <c r="AB34" s="21">
        <f t="shared" si="6"/>
        <v>0</v>
      </c>
      <c r="AC34" s="5">
        <v>0</v>
      </c>
      <c r="AD34" s="5">
        <v>0</v>
      </c>
      <c r="AE34" s="21">
        <f t="shared" si="7"/>
        <v>0</v>
      </c>
      <c r="AF34" s="5">
        <v>0</v>
      </c>
      <c r="AG34" s="5">
        <v>0</v>
      </c>
      <c r="AH34" s="7">
        <f t="shared" si="8"/>
        <v>0</v>
      </c>
      <c r="AI34" s="8">
        <f t="shared" si="4"/>
        <v>0</v>
      </c>
    </row>
    <row r="35" spans="1:35">
      <c r="A35" s="4">
        <f>IF(D35="","",SUBTOTAL(3,$D$4:$D35))</f>
        <v>32</v>
      </c>
      <c r="B35" s="18" t="s">
        <v>34</v>
      </c>
      <c r="C35" s="19" t="s">
        <v>35</v>
      </c>
      <c r="D35" s="10" t="s">
        <v>36</v>
      </c>
      <c r="E35" s="5">
        <v>0</v>
      </c>
      <c r="F35" s="5">
        <v>0</v>
      </c>
      <c r="G35" s="5">
        <v>0</v>
      </c>
      <c r="H35" s="5">
        <v>0</v>
      </c>
      <c r="I35" s="20">
        <f t="shared" si="0"/>
        <v>0</v>
      </c>
      <c r="J35" s="5">
        <v>0</v>
      </c>
      <c r="K35" s="5">
        <v>0</v>
      </c>
      <c r="L35" s="5">
        <v>0</v>
      </c>
      <c r="M35" s="5">
        <v>0</v>
      </c>
      <c r="N35" s="21">
        <f t="shared" si="1"/>
        <v>0</v>
      </c>
      <c r="O35" s="5">
        <v>0</v>
      </c>
      <c r="P35" s="5">
        <v>0</v>
      </c>
      <c r="Q35" s="5">
        <v>0</v>
      </c>
      <c r="R35" s="21">
        <f t="shared" si="2"/>
        <v>0</v>
      </c>
      <c r="S35" s="5">
        <v>0</v>
      </c>
      <c r="T35" s="5">
        <v>0</v>
      </c>
      <c r="U35" s="5">
        <v>0</v>
      </c>
      <c r="V35" s="21">
        <f t="shared" si="3"/>
        <v>0</v>
      </c>
      <c r="W35" s="5">
        <v>0</v>
      </c>
      <c r="X35" s="5">
        <v>0</v>
      </c>
      <c r="Y35" s="21">
        <f t="shared" si="5"/>
        <v>0</v>
      </c>
      <c r="Z35" s="5">
        <v>0</v>
      </c>
      <c r="AA35" s="5">
        <v>0</v>
      </c>
      <c r="AB35" s="21">
        <f t="shared" si="6"/>
        <v>0</v>
      </c>
      <c r="AC35" s="5">
        <v>0</v>
      </c>
      <c r="AD35" s="5">
        <v>0</v>
      </c>
      <c r="AE35" s="21">
        <f t="shared" si="7"/>
        <v>0</v>
      </c>
      <c r="AF35" s="5">
        <v>0</v>
      </c>
      <c r="AG35" s="5">
        <v>0</v>
      </c>
      <c r="AH35" s="7">
        <f t="shared" si="8"/>
        <v>0</v>
      </c>
      <c r="AI35" s="8">
        <f t="shared" si="4"/>
        <v>0</v>
      </c>
    </row>
    <row r="36" spans="1:35">
      <c r="A36" s="4">
        <f>IF(D36="","",SUBTOTAL(3,$D$4:$D36))</f>
        <v>33</v>
      </c>
      <c r="B36" s="18" t="s">
        <v>106</v>
      </c>
      <c r="C36" s="19" t="s">
        <v>35</v>
      </c>
      <c r="D36" s="10" t="s">
        <v>107</v>
      </c>
      <c r="E36" s="5">
        <v>0</v>
      </c>
      <c r="F36" s="5">
        <v>0</v>
      </c>
      <c r="G36" s="5">
        <v>0</v>
      </c>
      <c r="H36" s="5">
        <v>0</v>
      </c>
      <c r="I36" s="20">
        <f t="shared" si="0"/>
        <v>0</v>
      </c>
      <c r="J36" s="5">
        <v>0</v>
      </c>
      <c r="K36" s="5">
        <v>0</v>
      </c>
      <c r="L36" s="5">
        <v>0</v>
      </c>
      <c r="M36" s="5">
        <v>0</v>
      </c>
      <c r="N36" s="21">
        <f t="shared" si="1"/>
        <v>0</v>
      </c>
      <c r="O36" s="5">
        <v>0</v>
      </c>
      <c r="P36" s="5">
        <v>0</v>
      </c>
      <c r="Q36" s="5">
        <v>0</v>
      </c>
      <c r="R36" s="21">
        <f t="shared" si="2"/>
        <v>0</v>
      </c>
      <c r="S36" s="5">
        <v>0</v>
      </c>
      <c r="T36" s="5">
        <v>0</v>
      </c>
      <c r="U36" s="5">
        <v>0</v>
      </c>
      <c r="V36" s="21">
        <f t="shared" si="3"/>
        <v>0</v>
      </c>
      <c r="W36" s="5">
        <v>0</v>
      </c>
      <c r="X36" s="5">
        <v>0</v>
      </c>
      <c r="Y36" s="21">
        <f t="shared" si="5"/>
        <v>0</v>
      </c>
      <c r="Z36" s="5">
        <v>0</v>
      </c>
      <c r="AA36" s="5">
        <v>0</v>
      </c>
      <c r="AB36" s="21">
        <f t="shared" si="6"/>
        <v>0</v>
      </c>
      <c r="AC36" s="5">
        <v>0</v>
      </c>
      <c r="AD36" s="5">
        <v>0</v>
      </c>
      <c r="AE36" s="21">
        <f t="shared" si="7"/>
        <v>0</v>
      </c>
      <c r="AF36" s="5">
        <v>0</v>
      </c>
      <c r="AG36" s="5">
        <v>3.6</v>
      </c>
      <c r="AH36" s="7">
        <f t="shared" si="8"/>
        <v>3.6</v>
      </c>
      <c r="AI36" s="8">
        <f t="shared" si="4"/>
        <v>12</v>
      </c>
    </row>
    <row r="37" spans="1:35">
      <c r="A37" s="4">
        <f>IF(D37="","",SUBTOTAL(3,$D$4:$D37))</f>
        <v>34</v>
      </c>
      <c r="B37" s="18" t="s">
        <v>37</v>
      </c>
      <c r="C37" s="19" t="s">
        <v>38</v>
      </c>
      <c r="D37" s="10" t="s">
        <v>39</v>
      </c>
      <c r="E37" s="5">
        <v>0</v>
      </c>
      <c r="F37" s="5">
        <v>0</v>
      </c>
      <c r="G37" s="5">
        <v>0</v>
      </c>
      <c r="H37" s="5">
        <v>0</v>
      </c>
      <c r="I37" s="20">
        <f t="shared" si="0"/>
        <v>0</v>
      </c>
      <c r="J37" s="5">
        <v>0</v>
      </c>
      <c r="K37" s="5">
        <v>0</v>
      </c>
      <c r="L37" s="5">
        <v>0</v>
      </c>
      <c r="M37" s="5">
        <v>0</v>
      </c>
      <c r="N37" s="21">
        <f t="shared" si="1"/>
        <v>0</v>
      </c>
      <c r="O37" s="5">
        <v>0</v>
      </c>
      <c r="P37" s="5">
        <v>0</v>
      </c>
      <c r="Q37" s="5">
        <v>0</v>
      </c>
      <c r="R37" s="21">
        <f t="shared" si="2"/>
        <v>0</v>
      </c>
      <c r="S37" s="5">
        <v>52</v>
      </c>
      <c r="T37" s="5">
        <v>0</v>
      </c>
      <c r="U37" s="5">
        <v>52</v>
      </c>
      <c r="V37" s="21">
        <f t="shared" si="3"/>
        <v>0</v>
      </c>
      <c r="W37" s="5">
        <v>0</v>
      </c>
      <c r="X37" s="5">
        <v>0</v>
      </c>
      <c r="Y37" s="21">
        <f t="shared" si="5"/>
        <v>0</v>
      </c>
      <c r="Z37" s="5">
        <v>0</v>
      </c>
      <c r="AA37" s="5">
        <v>0</v>
      </c>
      <c r="AB37" s="21">
        <f t="shared" si="6"/>
        <v>0</v>
      </c>
      <c r="AC37" s="5">
        <v>0</v>
      </c>
      <c r="AD37" s="5">
        <v>0</v>
      </c>
      <c r="AE37" s="21">
        <f t="shared" si="7"/>
        <v>0</v>
      </c>
      <c r="AF37" s="5">
        <v>0</v>
      </c>
      <c r="AG37" s="5">
        <v>0</v>
      </c>
      <c r="AH37" s="7">
        <f t="shared" si="8"/>
        <v>0</v>
      </c>
      <c r="AI37" s="8">
        <f t="shared" si="4"/>
        <v>0</v>
      </c>
    </row>
    <row r="38" spans="1:35">
      <c r="A38" s="4">
        <f>IF(D38="","",SUBTOTAL(3,$D$4:$D38))</f>
        <v>35</v>
      </c>
      <c r="B38" s="18" t="s">
        <v>108</v>
      </c>
      <c r="C38" s="19" t="s">
        <v>33</v>
      </c>
      <c r="D38" s="10" t="s">
        <v>109</v>
      </c>
      <c r="E38" s="5">
        <v>0</v>
      </c>
      <c r="F38" s="5">
        <v>0</v>
      </c>
      <c r="G38" s="5">
        <v>0</v>
      </c>
      <c r="H38" s="5">
        <v>0</v>
      </c>
      <c r="I38" s="20">
        <f t="shared" si="0"/>
        <v>0</v>
      </c>
      <c r="J38" s="5">
        <v>0</v>
      </c>
      <c r="K38" s="5">
        <v>0</v>
      </c>
      <c r="L38" s="5">
        <v>0</v>
      </c>
      <c r="M38" s="5">
        <v>0</v>
      </c>
      <c r="N38" s="21">
        <f t="shared" si="1"/>
        <v>0</v>
      </c>
      <c r="O38" s="5">
        <v>0</v>
      </c>
      <c r="P38" s="5">
        <v>0</v>
      </c>
      <c r="Q38" s="5">
        <v>0</v>
      </c>
      <c r="R38" s="21">
        <f t="shared" si="2"/>
        <v>0</v>
      </c>
      <c r="S38" s="5">
        <v>0</v>
      </c>
      <c r="T38" s="5">
        <v>0</v>
      </c>
      <c r="U38" s="5">
        <v>0</v>
      </c>
      <c r="V38" s="21">
        <f t="shared" si="3"/>
        <v>0</v>
      </c>
      <c r="W38" s="5">
        <v>0</v>
      </c>
      <c r="X38" s="5">
        <v>0</v>
      </c>
      <c r="Y38" s="21">
        <f t="shared" si="5"/>
        <v>0</v>
      </c>
      <c r="Z38" s="5">
        <v>0</v>
      </c>
      <c r="AA38" s="5">
        <v>0</v>
      </c>
      <c r="AB38" s="21">
        <f t="shared" si="6"/>
        <v>0</v>
      </c>
      <c r="AC38" s="5">
        <v>0</v>
      </c>
      <c r="AD38" s="5">
        <v>0</v>
      </c>
      <c r="AE38" s="21">
        <f t="shared" si="7"/>
        <v>0</v>
      </c>
      <c r="AF38" s="5">
        <v>0</v>
      </c>
      <c r="AG38" s="5">
        <v>0</v>
      </c>
      <c r="AH38" s="7">
        <f t="shared" si="8"/>
        <v>0</v>
      </c>
      <c r="AI38" s="8">
        <f t="shared" si="4"/>
        <v>0</v>
      </c>
    </row>
    <row r="39" spans="1:35">
      <c r="A39" s="4">
        <f>IF(D39="","",SUBTOTAL(3,$D$4:$D39))</f>
        <v>36</v>
      </c>
      <c r="B39" s="18" t="s">
        <v>110</v>
      </c>
      <c r="C39" s="19" t="s">
        <v>40</v>
      </c>
      <c r="D39" s="10" t="s">
        <v>111</v>
      </c>
      <c r="E39" s="5">
        <v>0</v>
      </c>
      <c r="F39" s="5">
        <v>0</v>
      </c>
      <c r="G39" s="5">
        <v>0</v>
      </c>
      <c r="H39" s="5">
        <v>0</v>
      </c>
      <c r="I39" s="20">
        <f t="shared" si="0"/>
        <v>0</v>
      </c>
      <c r="J39" s="5">
        <v>0</v>
      </c>
      <c r="K39" s="5">
        <v>0</v>
      </c>
      <c r="L39" s="5">
        <v>0</v>
      </c>
      <c r="M39" s="5">
        <v>0</v>
      </c>
      <c r="N39" s="21">
        <f t="shared" si="1"/>
        <v>0</v>
      </c>
      <c r="O39" s="5">
        <v>0</v>
      </c>
      <c r="P39" s="5">
        <v>0</v>
      </c>
      <c r="Q39" s="5">
        <v>0</v>
      </c>
      <c r="R39" s="21">
        <f t="shared" si="2"/>
        <v>0</v>
      </c>
      <c r="S39" s="5">
        <v>84</v>
      </c>
      <c r="T39" s="5">
        <v>0</v>
      </c>
      <c r="U39" s="5">
        <v>84</v>
      </c>
      <c r="V39" s="21">
        <f t="shared" si="3"/>
        <v>0</v>
      </c>
      <c r="W39" s="5">
        <v>0</v>
      </c>
      <c r="X39" s="5">
        <v>0</v>
      </c>
      <c r="Y39" s="21">
        <f t="shared" si="5"/>
        <v>0</v>
      </c>
      <c r="Z39" s="5">
        <v>0</v>
      </c>
      <c r="AA39" s="5">
        <v>0</v>
      </c>
      <c r="AB39" s="21">
        <f t="shared" si="6"/>
        <v>0</v>
      </c>
      <c r="AC39" s="5">
        <v>0</v>
      </c>
      <c r="AD39" s="5">
        <v>0</v>
      </c>
      <c r="AE39" s="21">
        <f t="shared" si="7"/>
        <v>0</v>
      </c>
      <c r="AF39" s="5">
        <v>0</v>
      </c>
      <c r="AG39" s="5">
        <v>0</v>
      </c>
      <c r="AH39" s="7">
        <f t="shared" si="8"/>
        <v>0</v>
      </c>
      <c r="AI39" s="8">
        <f t="shared" si="4"/>
        <v>0</v>
      </c>
    </row>
    <row r="40" spans="1:35">
      <c r="A40" s="4" t="str">
        <f>IF(D40="","",SUBTOTAL(3,$D$4:$D40))</f>
        <v/>
      </c>
      <c r="B40" s="22"/>
      <c r="C40" s="23"/>
      <c r="D40" s="23"/>
      <c r="E40" s="5"/>
      <c r="F40" s="5"/>
      <c r="G40" s="5"/>
      <c r="H40" s="5"/>
      <c r="I40" s="20"/>
      <c r="J40" s="5"/>
      <c r="K40" s="5"/>
      <c r="L40" s="5"/>
      <c r="M40" s="5"/>
      <c r="N40" s="21"/>
      <c r="O40" s="5"/>
      <c r="P40" s="5"/>
      <c r="Q40" s="5"/>
      <c r="R40" s="21"/>
      <c r="S40" s="5"/>
      <c r="T40" s="5"/>
      <c r="U40" s="5"/>
      <c r="V40" s="21"/>
      <c r="W40" s="5"/>
      <c r="X40" s="5"/>
      <c r="Y40" s="21"/>
      <c r="Z40" s="5"/>
      <c r="AA40" s="5"/>
      <c r="AB40" s="21"/>
      <c r="AC40" s="5"/>
      <c r="AD40" s="5"/>
      <c r="AE40" s="21"/>
      <c r="AF40" s="5"/>
      <c r="AG40" s="5"/>
      <c r="AH40" s="7" t="str">
        <f t="shared" si="8"/>
        <v/>
      </c>
      <c r="AI40" s="8" t="str">
        <f t="shared" si="4"/>
        <v/>
      </c>
    </row>
    <row r="41" spans="1:35">
      <c r="E41" s="8">
        <f t="shared" ref="E41:AH41" si="9">SUBTOTAL(9,E2:E40)</f>
        <v>61</v>
      </c>
      <c r="F41" s="8">
        <f t="shared" si="9"/>
        <v>10</v>
      </c>
      <c r="G41" s="8">
        <f t="shared" si="9"/>
        <v>0</v>
      </c>
      <c r="H41" s="8">
        <f t="shared" si="9"/>
        <v>0</v>
      </c>
      <c r="I41" s="11">
        <f t="shared" si="9"/>
        <v>81</v>
      </c>
      <c r="J41" s="8">
        <f t="shared" si="9"/>
        <v>99.600000000000009</v>
      </c>
      <c r="K41" s="8">
        <f t="shared" si="9"/>
        <v>62.4</v>
      </c>
      <c r="L41" s="8">
        <f t="shared" si="9"/>
        <v>0</v>
      </c>
      <c r="M41" s="8">
        <f t="shared" si="9"/>
        <v>0</v>
      </c>
      <c r="N41" s="11">
        <f t="shared" si="9"/>
        <v>161.99999999999997</v>
      </c>
      <c r="O41" s="8">
        <f t="shared" si="9"/>
        <v>2392</v>
      </c>
      <c r="P41" s="8">
        <f t="shared" si="9"/>
        <v>2392</v>
      </c>
      <c r="Q41" s="8">
        <f t="shared" si="9"/>
        <v>2392</v>
      </c>
      <c r="R41" s="11">
        <f t="shared" si="9"/>
        <v>119.6</v>
      </c>
      <c r="S41" s="8">
        <f t="shared" si="9"/>
        <v>419</v>
      </c>
      <c r="T41" s="8">
        <f t="shared" si="9"/>
        <v>419</v>
      </c>
      <c r="U41" s="8">
        <f t="shared" si="9"/>
        <v>419</v>
      </c>
      <c r="V41" s="11">
        <f t="shared" si="9"/>
        <v>41.900000000000006</v>
      </c>
      <c r="W41" s="8">
        <f t="shared" si="9"/>
        <v>0</v>
      </c>
      <c r="X41" s="8">
        <f t="shared" si="9"/>
        <v>0</v>
      </c>
      <c r="Y41" s="11">
        <f t="shared" si="9"/>
        <v>0</v>
      </c>
      <c r="Z41" s="8">
        <f t="shared" si="9"/>
        <v>0</v>
      </c>
      <c r="AA41" s="8">
        <f t="shared" si="9"/>
        <v>0</v>
      </c>
      <c r="AB41" s="11">
        <f t="shared" si="9"/>
        <v>0</v>
      </c>
      <c r="AC41" s="8">
        <f t="shared" si="9"/>
        <v>0</v>
      </c>
      <c r="AD41" s="8">
        <f t="shared" si="9"/>
        <v>0</v>
      </c>
      <c r="AE41" s="11">
        <f t="shared" si="9"/>
        <v>0</v>
      </c>
      <c r="AF41" s="8">
        <f t="shared" si="9"/>
        <v>4.8</v>
      </c>
      <c r="AG41" s="8">
        <f t="shared" si="9"/>
        <v>34.800000000000004</v>
      </c>
      <c r="AH41" s="11">
        <f t="shared" si="9"/>
        <v>444.10000000000008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1:AH1048576 Z4:AA40 AC4:AD40 W4:X40 S4:U40 O4:Q40 E4:H40 J4:M40 AF4:AH40">
    <cfRule type="cellIs" dxfId="21" priority="12" stopIfTrue="1" operator="lessThan">
      <formula>0</formula>
    </cfRule>
  </conditionalFormatting>
  <conditionalFormatting sqref="Q3">
    <cfRule type="cellIs" dxfId="20" priority="11" stopIfTrue="1" operator="lessThan">
      <formula>0</formula>
    </cfRule>
  </conditionalFormatting>
  <conditionalFormatting sqref="U3">
    <cfRule type="cellIs" dxfId="19" priority="10" stopIfTrue="1" operator="lessThan">
      <formula>0</formula>
    </cfRule>
  </conditionalFormatting>
  <conditionalFormatting sqref="Y4:Y40">
    <cfRule type="cellIs" dxfId="18" priority="7" stopIfTrue="1" operator="lessThan">
      <formula>0</formula>
    </cfRule>
  </conditionalFormatting>
  <conditionalFormatting sqref="AB4:AB40">
    <cfRule type="cellIs" dxfId="17" priority="6" stopIfTrue="1" operator="lessThan">
      <formula>0</formula>
    </cfRule>
  </conditionalFormatting>
  <conditionalFormatting sqref="AE4:AE40">
    <cfRule type="cellIs" dxfId="16" priority="5" stopIfTrue="1" operator="lessThan">
      <formula>0</formula>
    </cfRule>
  </conditionalFormatting>
  <conditionalFormatting sqref="V4:V40">
    <cfRule type="cellIs" dxfId="15" priority="4" stopIfTrue="1" operator="lessThan">
      <formula>0</formula>
    </cfRule>
  </conditionalFormatting>
  <conditionalFormatting sqref="R4:R40">
    <cfRule type="cellIs" dxfId="14" priority="3" stopIfTrue="1" operator="lessThan">
      <formula>0</formula>
    </cfRule>
  </conditionalFormatting>
  <conditionalFormatting sqref="N4:N40">
    <cfRule type="cellIs" dxfId="13" priority="2" stopIfTrue="1" operator="lessThan">
      <formula>0</formula>
    </cfRule>
  </conditionalFormatting>
  <conditionalFormatting sqref="I4:I40">
    <cfRule type="cellIs" dxfId="1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tabSelected="1" zoomScale="70" zoomScaleNormal="70" workbookViewId="0">
      <pane xSplit="4" ySplit="3" topLeftCell="AG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13" sqref="AH13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8" t="s">
        <v>0</v>
      </c>
      <c r="B1" s="27" t="s">
        <v>1</v>
      </c>
      <c r="C1" s="29" t="s">
        <v>2</v>
      </c>
      <c r="D1" s="28" t="s">
        <v>3</v>
      </c>
      <c r="E1" s="27" t="s">
        <v>4</v>
      </c>
      <c r="F1" s="27"/>
      <c r="G1" s="27"/>
      <c r="H1" s="27"/>
      <c r="I1" s="27"/>
      <c r="J1" s="27" t="s">
        <v>5</v>
      </c>
      <c r="K1" s="27"/>
      <c r="L1" s="27"/>
      <c r="M1" s="27"/>
      <c r="N1" s="27"/>
      <c r="O1" s="27" t="s">
        <v>6</v>
      </c>
      <c r="P1" s="27"/>
      <c r="Q1" s="27"/>
      <c r="R1" s="27"/>
      <c r="S1" s="27"/>
      <c r="T1" s="27"/>
      <c r="U1" s="27"/>
      <c r="V1" s="27"/>
      <c r="W1" s="27" t="s">
        <v>7</v>
      </c>
      <c r="X1" s="27"/>
      <c r="Y1" s="27"/>
      <c r="Z1" s="27"/>
      <c r="AA1" s="27"/>
      <c r="AB1" s="27"/>
      <c r="AC1" s="27"/>
      <c r="AD1" s="27"/>
      <c r="AE1" s="27"/>
      <c r="AF1" s="30" t="s">
        <v>8</v>
      </c>
      <c r="AG1" s="30" t="s">
        <v>9</v>
      </c>
      <c r="AH1" s="30" t="s">
        <v>10</v>
      </c>
      <c r="AI1" s="1">
        <f>SUBTOTAL(9,AH:AH)</f>
        <v>1197.8000000000002</v>
      </c>
    </row>
    <row r="2" spans="1:35" s="2" customFormat="1">
      <c r="A2" s="28"/>
      <c r="B2" s="28"/>
      <c r="C2" s="29"/>
      <c r="D2" s="28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11</v>
      </c>
      <c r="P2" s="27"/>
      <c r="Q2" s="27"/>
      <c r="R2" s="27"/>
      <c r="S2" s="27" t="s">
        <v>12</v>
      </c>
      <c r="T2" s="27"/>
      <c r="U2" s="27"/>
      <c r="V2" s="27"/>
      <c r="W2" s="27" t="s">
        <v>11</v>
      </c>
      <c r="X2" s="27"/>
      <c r="Y2" s="27"/>
      <c r="Z2" s="27" t="s">
        <v>13</v>
      </c>
      <c r="AA2" s="27"/>
      <c r="AB2" s="27"/>
      <c r="AC2" s="27" t="s">
        <v>14</v>
      </c>
      <c r="AD2" s="27"/>
      <c r="AE2" s="27"/>
      <c r="AF2" s="30"/>
      <c r="AG2" s="30"/>
      <c r="AH2" s="30"/>
    </row>
    <row r="3" spans="1:35" s="3" customFormat="1" ht="99">
      <c r="A3" s="28"/>
      <c r="B3" s="28"/>
      <c r="C3" s="29"/>
      <c r="D3" s="28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30"/>
      <c r="AG3" s="30"/>
      <c r="AH3" s="30"/>
    </row>
    <row r="4" spans="1:35">
      <c r="A4" s="4">
        <f>IF(D4="","",SUBTOTAL(3,$D$4:$D4))</f>
        <v>1</v>
      </c>
      <c r="B4" s="18" t="s">
        <v>41</v>
      </c>
      <c r="C4" s="19" t="s">
        <v>42</v>
      </c>
      <c r="D4" s="10" t="s">
        <v>43</v>
      </c>
      <c r="E4" s="5">
        <f>IF($D4="","",'HK1'!E4+'HK2'!E4)</f>
        <v>0</v>
      </c>
      <c r="F4" s="5">
        <f>IF($D4="","",'HK1'!F4+'HK2'!F4)</f>
        <v>0</v>
      </c>
      <c r="G4" s="5">
        <f>IF($D4="","",'HK1'!G4+'HK2'!G4)</f>
        <v>0</v>
      </c>
      <c r="H4" s="5">
        <f>IF($D4="","",'HK1'!H4+'HK2'!H4)</f>
        <v>0</v>
      </c>
      <c r="I4" s="20">
        <f t="shared" ref="I4" si="0">IF(D4="","",(E4+F4*2+G4*3+H4*2))</f>
        <v>0</v>
      </c>
      <c r="J4" s="5">
        <f>IF($D4="","",'HK1'!J4+'HK2'!J4)</f>
        <v>0</v>
      </c>
      <c r="K4" s="5">
        <f>IF($D4="","",'HK1'!K4+'HK2'!K4)</f>
        <v>0</v>
      </c>
      <c r="L4" s="5">
        <f>IF($D4="","",'HK1'!L4+'HK2'!L4)</f>
        <v>0</v>
      </c>
      <c r="M4" s="5">
        <f>IF($D4="","",'HK1'!M4+'HK2'!M4)</f>
        <v>0</v>
      </c>
      <c r="N4" s="21">
        <f t="shared" ref="N4" si="1">IF(D4="","",SUM(J4:M4))</f>
        <v>0</v>
      </c>
      <c r="O4" s="5">
        <f>IF($D4="","",'HK1'!O4+'HK2'!O4)</f>
        <v>54</v>
      </c>
      <c r="P4" s="5">
        <f>IF($D4="","",'HK1'!P4+'HK2'!P4)</f>
        <v>0</v>
      </c>
      <c r="Q4" s="5">
        <f>IF($D4="","",'HK1'!Q4+'HK2'!Q4)</f>
        <v>294</v>
      </c>
      <c r="R4" s="21">
        <f t="shared" ref="R4" si="2">IF(D4="","",(SUM(O4:P4)-Q4)/20)</f>
        <v>-12</v>
      </c>
      <c r="S4" s="5">
        <f>IF($D4="","",'HK1'!S4+'HK2'!S4)</f>
        <v>0</v>
      </c>
      <c r="T4" s="5">
        <f>IF($D4="","",'HK1'!T4+'HK2'!T4)</f>
        <v>0</v>
      </c>
      <c r="U4" s="5">
        <f>IF($D4="","",'HK1'!U4+'HK2'!U4)</f>
        <v>0</v>
      </c>
      <c r="V4" s="21">
        <f t="shared" ref="V4" si="3">IF(D4="","",(SUM(S4:T4)-U4)/10)</f>
        <v>0</v>
      </c>
      <c r="W4" s="5">
        <f>IF($D4="","",'HK1'!W4+'HK2'!W4)</f>
        <v>0</v>
      </c>
      <c r="X4" s="5">
        <f>IF($D4="","",'HK1'!X4+'HK2'!X4)</f>
        <v>0</v>
      </c>
      <c r="Y4" s="21">
        <f t="shared" ref="Y4" si="4">IF(D4="","",SUM(W4:X4)/14)</f>
        <v>0</v>
      </c>
      <c r="Z4" s="5">
        <f>IF($D4="","",'HK1'!Z4+'HK2'!Z4)</f>
        <v>0</v>
      </c>
      <c r="AA4" s="5">
        <f>IF($D4="","",'HK1'!AA4+'HK2'!AA4)</f>
        <v>0</v>
      </c>
      <c r="AB4" s="21">
        <f t="shared" ref="AB4" si="5">IF(D4="","",SUM(Z4:AA4)/10)</f>
        <v>0</v>
      </c>
      <c r="AC4" s="5">
        <f>IF($D4="","",'HK1'!AC4+'HK2'!AC4)</f>
        <v>0</v>
      </c>
      <c r="AD4" s="5">
        <f>IF($D4="","",'HK1'!AD4+'HK2'!AD4)</f>
        <v>0</v>
      </c>
      <c r="AE4" s="21">
        <f t="shared" ref="AE4" si="6">IF(D4="","",SUM(AC4:AD4)/20)</f>
        <v>0</v>
      </c>
      <c r="AF4" s="5">
        <f>IF($D4="","",'HK1'!AF4+'HK2'!AF4)</f>
        <v>0</v>
      </c>
      <c r="AG4" s="5">
        <f>IF($D4="","",'HK1'!AG4+'HK2'!AG4)</f>
        <v>0</v>
      </c>
      <c r="AH4" s="7">
        <f t="shared" ref="AH4:AH40" si="7">IF(D4="","",ROUND(I4+N4+R4+V4+Y4+AB4+AE4+SUM(AF4:AG4),1))</f>
        <v>-12</v>
      </c>
      <c r="AI4" s="8">
        <f t="shared" ref="AI4:AI40" si="8">IF(AH4="","",ROUND(AH4*10/3,1))</f>
        <v>-40</v>
      </c>
    </row>
    <row r="5" spans="1:35">
      <c r="A5" s="4">
        <f>IF(D5="","",SUBTOTAL(3,$D$4:$D5))</f>
        <v>2</v>
      </c>
      <c r="B5" s="18" t="s">
        <v>44</v>
      </c>
      <c r="C5" s="19" t="s">
        <v>45</v>
      </c>
      <c r="D5" s="10" t="s">
        <v>46</v>
      </c>
      <c r="E5" s="5">
        <f>IF($D5="","",'HK1'!E5+'HK2'!E5)</f>
        <v>18</v>
      </c>
      <c r="F5" s="5">
        <f>IF($D5="","",'HK1'!F5+'HK2'!F5)</f>
        <v>0</v>
      </c>
      <c r="G5" s="5">
        <f>IF($D5="","",'HK1'!G5+'HK2'!G5)</f>
        <v>0</v>
      </c>
      <c r="H5" s="5">
        <f>IF($D5="","",'HK1'!H5+'HK2'!H5)</f>
        <v>0</v>
      </c>
      <c r="I5" s="20">
        <f t="shared" ref="I5:I39" si="9">IF(D5="","",(E5+F5*2+G5*3+H5*2))</f>
        <v>18</v>
      </c>
      <c r="J5" s="5">
        <f>IF($D5="","",'HK1'!J5+'HK2'!J5)</f>
        <v>12.8</v>
      </c>
      <c r="K5" s="5">
        <f>IF($D5="","",'HK1'!K5+'HK2'!K5)</f>
        <v>16.8</v>
      </c>
      <c r="L5" s="5">
        <f>IF($D5="","",'HK1'!L5+'HK2'!L5)</f>
        <v>0</v>
      </c>
      <c r="M5" s="5">
        <f>IF($D5="","",'HK1'!M5+'HK2'!M5)</f>
        <v>0</v>
      </c>
      <c r="N5" s="21">
        <f t="shared" ref="N5:N39" si="10">IF(D5="","",SUM(J5:M5))</f>
        <v>29.6</v>
      </c>
      <c r="O5" s="5">
        <f>IF($D5="","",'HK1'!O5+'HK2'!O5)</f>
        <v>292</v>
      </c>
      <c r="P5" s="5">
        <f>IF($D5="","",'HK1'!P5+'HK2'!P5)</f>
        <v>147</v>
      </c>
      <c r="Q5" s="5">
        <f>IF($D5="","",'HK1'!Q5+'HK2'!Q5)</f>
        <v>300</v>
      </c>
      <c r="R5" s="21">
        <f t="shared" ref="R5:R39" si="11">IF(D5="","",(SUM(O5:P5)-Q5)/20)</f>
        <v>6.95</v>
      </c>
      <c r="S5" s="5">
        <f>IF($D5="","",'HK1'!S5+'HK2'!S5)</f>
        <v>7</v>
      </c>
      <c r="T5" s="5">
        <f>IF($D5="","",'HK1'!T5+'HK2'!T5)</f>
        <v>52</v>
      </c>
      <c r="U5" s="5">
        <f>IF($D5="","",'HK1'!U5+'HK2'!U5)</f>
        <v>7</v>
      </c>
      <c r="V5" s="21">
        <f t="shared" ref="V5:V39" si="12">IF(D5="","",(SUM(S5:T5)-U5)/10)</f>
        <v>5.2</v>
      </c>
      <c r="W5" s="5">
        <f>IF($D5="","",'HK1'!W5+'HK2'!W5)</f>
        <v>0</v>
      </c>
      <c r="X5" s="5">
        <f>IF($D5="","",'HK1'!X5+'HK2'!X5)</f>
        <v>0</v>
      </c>
      <c r="Y5" s="21">
        <f t="shared" ref="Y5:Y39" si="13">IF(D5="","",SUM(W5:X5)/14)</f>
        <v>0</v>
      </c>
      <c r="Z5" s="5">
        <f>IF($D5="","",'HK1'!Z5+'HK2'!Z5)</f>
        <v>0</v>
      </c>
      <c r="AA5" s="5">
        <f>IF($D5="","",'HK1'!AA5+'HK2'!AA5)</f>
        <v>0</v>
      </c>
      <c r="AB5" s="21">
        <f t="shared" ref="AB5:AB39" si="14">IF(D5="","",SUM(Z5:AA5)/10)</f>
        <v>0</v>
      </c>
      <c r="AC5" s="5">
        <f>IF($D5="","",'HK1'!AC5+'HK2'!AC5)</f>
        <v>0</v>
      </c>
      <c r="AD5" s="5">
        <f>IF($D5="","",'HK1'!AD5+'HK2'!AD5)</f>
        <v>0</v>
      </c>
      <c r="AE5" s="21">
        <f t="shared" ref="AE5:AE39" si="15">IF(D5="","",SUM(AC5:AD5)/20)</f>
        <v>0</v>
      </c>
      <c r="AF5" s="5">
        <f>IF($D5="","",'HK1'!AF5+'HK2'!AF5)</f>
        <v>0</v>
      </c>
      <c r="AG5" s="5">
        <f>IF($D5="","",'HK1'!AG5+'HK2'!AG5)</f>
        <v>2.4</v>
      </c>
      <c r="AH5" s="7">
        <f t="shared" ref="AH5:AH39" si="16">IF(D5="","",ROUND(I5+N5+R5+V5+Y5+AB5+AE5+SUM(AF5:AG5),1))</f>
        <v>62.2</v>
      </c>
      <c r="AI5" s="8">
        <f t="shared" si="8"/>
        <v>207.3</v>
      </c>
    </row>
    <row r="6" spans="1:35">
      <c r="A6" s="4">
        <f>IF(D6="","",SUBTOTAL(3,$D$4:$D6))</f>
        <v>3</v>
      </c>
      <c r="B6" s="18" t="s">
        <v>47</v>
      </c>
      <c r="C6" s="19" t="s">
        <v>45</v>
      </c>
      <c r="D6" s="10" t="s">
        <v>48</v>
      </c>
      <c r="E6" s="5">
        <f>IF($D6="","",'HK1'!E6+'HK2'!E6)</f>
        <v>6</v>
      </c>
      <c r="F6" s="5">
        <f>IF($D6="","",'HK1'!F6+'HK2'!F6)</f>
        <v>0</v>
      </c>
      <c r="G6" s="5">
        <f>IF($D6="","",'HK1'!G6+'HK2'!G6)</f>
        <v>0</v>
      </c>
      <c r="H6" s="5">
        <f>IF($D6="","",'HK1'!H6+'HK2'!H6)</f>
        <v>0</v>
      </c>
      <c r="I6" s="20">
        <f t="shared" si="9"/>
        <v>6</v>
      </c>
      <c r="J6" s="5">
        <f>IF($D6="","",'HK1'!J6+'HK2'!J6)</f>
        <v>2.8</v>
      </c>
      <c r="K6" s="5">
        <f>IF($D6="","",'HK1'!K6+'HK2'!K6)</f>
        <v>0</v>
      </c>
      <c r="L6" s="5">
        <f>IF($D6="","",'HK1'!L6+'HK2'!L6)</f>
        <v>0</v>
      </c>
      <c r="M6" s="5">
        <f>IF($D6="","",'HK1'!M6+'HK2'!M6)</f>
        <v>0</v>
      </c>
      <c r="N6" s="21">
        <f t="shared" si="10"/>
        <v>2.8</v>
      </c>
      <c r="O6" s="5">
        <f>IF($D6="","",'HK1'!O6+'HK2'!O6)</f>
        <v>31</v>
      </c>
      <c r="P6" s="5">
        <f>IF($D6="","",'HK1'!P6+'HK2'!P6)</f>
        <v>287</v>
      </c>
      <c r="Q6" s="5">
        <f>IF($D6="","",'HK1'!Q6+'HK2'!Q6)</f>
        <v>60</v>
      </c>
      <c r="R6" s="21">
        <f t="shared" si="11"/>
        <v>12.9</v>
      </c>
      <c r="S6" s="5">
        <f>IF($D6="","",'HK1'!S6+'HK2'!S6)</f>
        <v>0</v>
      </c>
      <c r="T6" s="5">
        <f>IF($D6="","",'HK1'!T6+'HK2'!T6)</f>
        <v>14</v>
      </c>
      <c r="U6" s="5">
        <f>IF($D6="","",'HK1'!U6+'HK2'!U6)</f>
        <v>0</v>
      </c>
      <c r="V6" s="21">
        <f t="shared" si="12"/>
        <v>1.4</v>
      </c>
      <c r="W6" s="5">
        <f>IF($D6="","",'HK1'!W6+'HK2'!W6)</f>
        <v>0</v>
      </c>
      <c r="X6" s="5">
        <f>IF($D6="","",'HK1'!X6+'HK2'!X6)</f>
        <v>0</v>
      </c>
      <c r="Y6" s="21">
        <f t="shared" si="13"/>
        <v>0</v>
      </c>
      <c r="Z6" s="5">
        <f>IF($D6="","",'HK1'!Z6+'HK2'!Z6)</f>
        <v>0</v>
      </c>
      <c r="AA6" s="5">
        <f>IF($D6="","",'HK1'!AA6+'HK2'!AA6)</f>
        <v>0</v>
      </c>
      <c r="AB6" s="21">
        <f t="shared" si="14"/>
        <v>0</v>
      </c>
      <c r="AC6" s="5">
        <f>IF($D6="","",'HK1'!AC6+'HK2'!AC6)</f>
        <v>0</v>
      </c>
      <c r="AD6" s="5">
        <f>IF($D6="","",'HK1'!AD6+'HK2'!AD6)</f>
        <v>0</v>
      </c>
      <c r="AE6" s="21">
        <f t="shared" si="15"/>
        <v>0</v>
      </c>
      <c r="AF6" s="5">
        <f>IF($D6="","",'HK1'!AF6+'HK2'!AF6)</f>
        <v>0</v>
      </c>
      <c r="AG6" s="5">
        <f>IF($D6="","",'HK1'!AG6+'HK2'!AG6)</f>
        <v>40.799999999999997</v>
      </c>
      <c r="AH6" s="7">
        <f t="shared" si="16"/>
        <v>63.9</v>
      </c>
      <c r="AI6" s="8">
        <f t="shared" si="8"/>
        <v>213</v>
      </c>
    </row>
    <row r="7" spans="1:35">
      <c r="A7" s="4">
        <f>IF(D7="","",SUBTOTAL(3,$D$4:$D7))</f>
        <v>4</v>
      </c>
      <c r="B7" s="18" t="s">
        <v>49</v>
      </c>
      <c r="C7" s="19" t="s">
        <v>45</v>
      </c>
      <c r="D7" s="10" t="s">
        <v>50</v>
      </c>
      <c r="E7" s="5">
        <f>IF($D7="","",'HK1'!E7+'HK2'!E7)</f>
        <v>3</v>
      </c>
      <c r="F7" s="5">
        <f>IF($D7="","",'HK1'!F7+'HK2'!F7)</f>
        <v>4</v>
      </c>
      <c r="G7" s="5">
        <f>IF($D7="","",'HK1'!G7+'HK2'!G7)</f>
        <v>0</v>
      </c>
      <c r="H7" s="5">
        <f>IF($D7="","",'HK1'!H7+'HK2'!H7)</f>
        <v>0</v>
      </c>
      <c r="I7" s="20">
        <f t="shared" si="9"/>
        <v>11</v>
      </c>
      <c r="J7" s="5">
        <f>IF($D7="","",'HK1'!J7+'HK2'!J7)</f>
        <v>19.200000000000003</v>
      </c>
      <c r="K7" s="5">
        <f>IF($D7="","",'HK1'!K7+'HK2'!K7)</f>
        <v>8</v>
      </c>
      <c r="L7" s="5">
        <f>IF($D7="","",'HK1'!L7+'HK2'!L7)</f>
        <v>0</v>
      </c>
      <c r="M7" s="5">
        <f>IF($D7="","",'HK1'!M7+'HK2'!M7)</f>
        <v>0</v>
      </c>
      <c r="N7" s="21">
        <f t="shared" si="10"/>
        <v>27.200000000000003</v>
      </c>
      <c r="O7" s="5">
        <f>IF($D7="","",'HK1'!O7+'HK2'!O7)</f>
        <v>210</v>
      </c>
      <c r="P7" s="5">
        <f>IF($D7="","",'HK1'!P7+'HK2'!P7)</f>
        <v>395</v>
      </c>
      <c r="Q7" s="5">
        <f>IF($D7="","",'HK1'!Q7+'HK2'!Q7)</f>
        <v>262</v>
      </c>
      <c r="R7" s="21">
        <f t="shared" si="11"/>
        <v>17.149999999999999</v>
      </c>
      <c r="S7" s="5">
        <f>IF($D7="","",'HK1'!S7+'HK2'!S7)</f>
        <v>0</v>
      </c>
      <c r="T7" s="5">
        <f>IF($D7="","",'HK1'!T7+'HK2'!T7)</f>
        <v>126</v>
      </c>
      <c r="U7" s="5">
        <f>IF($D7="","",'HK1'!U7+'HK2'!U7)</f>
        <v>0</v>
      </c>
      <c r="V7" s="21">
        <f t="shared" si="12"/>
        <v>12.6</v>
      </c>
      <c r="W7" s="5">
        <f>IF($D7="","",'HK1'!W7+'HK2'!W7)</f>
        <v>0</v>
      </c>
      <c r="X7" s="5">
        <f>IF($D7="","",'HK1'!X7+'HK2'!X7)</f>
        <v>0</v>
      </c>
      <c r="Y7" s="21">
        <f t="shared" si="13"/>
        <v>0</v>
      </c>
      <c r="Z7" s="5">
        <f>IF($D7="","",'HK1'!Z7+'HK2'!Z7)</f>
        <v>0</v>
      </c>
      <c r="AA7" s="5">
        <f>IF($D7="","",'HK1'!AA7+'HK2'!AA7)</f>
        <v>0</v>
      </c>
      <c r="AB7" s="21">
        <f t="shared" si="14"/>
        <v>0</v>
      </c>
      <c r="AC7" s="5">
        <f>IF($D7="","",'HK1'!AC7+'HK2'!AC7)</f>
        <v>0</v>
      </c>
      <c r="AD7" s="5">
        <f>IF($D7="","",'HK1'!AD7+'HK2'!AD7)</f>
        <v>0</v>
      </c>
      <c r="AE7" s="21">
        <f t="shared" si="15"/>
        <v>0</v>
      </c>
      <c r="AF7" s="5">
        <f>IF($D7="","",'HK1'!AF7+'HK2'!AF7)</f>
        <v>0</v>
      </c>
      <c r="AG7" s="5">
        <f>IF($D7="","",'HK1'!AG7+'HK2'!AG7)</f>
        <v>2.4</v>
      </c>
      <c r="AH7" s="7">
        <f t="shared" si="16"/>
        <v>70.400000000000006</v>
      </c>
      <c r="AI7" s="8">
        <f t="shared" si="8"/>
        <v>234.7</v>
      </c>
    </row>
    <row r="8" spans="1:35">
      <c r="A8" s="4">
        <f>IF(D8="","",SUBTOTAL(3,$D$4:$D8))</f>
        <v>5</v>
      </c>
      <c r="B8" s="18" t="s">
        <v>51</v>
      </c>
      <c r="C8" s="19" t="s">
        <v>45</v>
      </c>
      <c r="D8" s="10" t="s">
        <v>52</v>
      </c>
      <c r="E8" s="5">
        <f>IF($D8="","",'HK1'!E8+'HK2'!E8)</f>
        <v>4</v>
      </c>
      <c r="F8" s="5">
        <f>IF($D8="","",'HK1'!F8+'HK2'!F8)</f>
        <v>0</v>
      </c>
      <c r="G8" s="5">
        <f>IF($D8="","",'HK1'!G8+'HK2'!G8)</f>
        <v>0</v>
      </c>
      <c r="H8" s="5">
        <f>IF($D8="","",'HK1'!H8+'HK2'!H8)</f>
        <v>0</v>
      </c>
      <c r="I8" s="20">
        <f t="shared" si="9"/>
        <v>4</v>
      </c>
      <c r="J8" s="5">
        <f>IF($D8="","",'HK1'!J8+'HK2'!J8)</f>
        <v>15.599999999999998</v>
      </c>
      <c r="K8" s="5">
        <f>IF($D8="","",'HK1'!K8+'HK2'!K8)</f>
        <v>2.8</v>
      </c>
      <c r="L8" s="5">
        <f>IF($D8="","",'HK1'!L8+'HK2'!L8)</f>
        <v>0</v>
      </c>
      <c r="M8" s="5">
        <f>IF($D8="","",'HK1'!M8+'HK2'!M8)</f>
        <v>0</v>
      </c>
      <c r="N8" s="21">
        <f t="shared" si="10"/>
        <v>18.399999999999999</v>
      </c>
      <c r="O8" s="5">
        <f>IF($D8="","",'HK1'!O8+'HK2'!O8)</f>
        <v>246</v>
      </c>
      <c r="P8" s="5">
        <f>IF($D8="","",'HK1'!P8+'HK2'!P8)</f>
        <v>65</v>
      </c>
      <c r="Q8" s="5">
        <f>IF($D8="","",'HK1'!Q8+'HK2'!Q8)</f>
        <v>176</v>
      </c>
      <c r="R8" s="21">
        <f t="shared" si="11"/>
        <v>6.75</v>
      </c>
      <c r="S8" s="5">
        <f>IF($D8="","",'HK1'!S8+'HK2'!S8)</f>
        <v>0</v>
      </c>
      <c r="T8" s="5">
        <f>IF($D8="","",'HK1'!T8+'HK2'!T8)</f>
        <v>0</v>
      </c>
      <c r="U8" s="5">
        <f>IF($D8="","",'HK1'!U8+'HK2'!U8)</f>
        <v>0</v>
      </c>
      <c r="V8" s="21">
        <f t="shared" si="12"/>
        <v>0</v>
      </c>
      <c r="W8" s="5">
        <f>IF($D8="","",'HK1'!W8+'HK2'!W8)</f>
        <v>0</v>
      </c>
      <c r="X8" s="5">
        <f>IF($D8="","",'HK1'!X8+'HK2'!X8)</f>
        <v>0</v>
      </c>
      <c r="Y8" s="21">
        <f t="shared" si="13"/>
        <v>0</v>
      </c>
      <c r="Z8" s="5">
        <f>IF($D8="","",'HK1'!Z8+'HK2'!Z8)</f>
        <v>0</v>
      </c>
      <c r="AA8" s="5">
        <f>IF($D8="","",'HK1'!AA8+'HK2'!AA8)</f>
        <v>0</v>
      </c>
      <c r="AB8" s="21">
        <f t="shared" si="14"/>
        <v>0</v>
      </c>
      <c r="AC8" s="5">
        <f>IF($D8="","",'HK1'!AC8+'HK2'!AC8)</f>
        <v>0</v>
      </c>
      <c r="AD8" s="5">
        <f>IF($D8="","",'HK1'!AD8+'HK2'!AD8)</f>
        <v>0</v>
      </c>
      <c r="AE8" s="21">
        <f t="shared" si="15"/>
        <v>0</v>
      </c>
      <c r="AF8" s="5">
        <f>IF($D8="","",'HK1'!AF8+'HK2'!AF8)</f>
        <v>0</v>
      </c>
      <c r="AG8" s="5">
        <f>IF($D8="","",'HK1'!AG8+'HK2'!AG8)</f>
        <v>0</v>
      </c>
      <c r="AH8" s="7">
        <f t="shared" si="16"/>
        <v>29.2</v>
      </c>
      <c r="AI8" s="8">
        <f t="shared" si="8"/>
        <v>97.3</v>
      </c>
    </row>
    <row r="9" spans="1:35">
      <c r="A9" s="4">
        <f>IF(D9="","",SUBTOTAL(3,$D$4:$D9))</f>
        <v>6</v>
      </c>
      <c r="B9" s="9" t="s">
        <v>53</v>
      </c>
      <c r="C9" s="9" t="s">
        <v>45</v>
      </c>
      <c r="D9" s="9" t="s">
        <v>54</v>
      </c>
      <c r="E9" s="5">
        <f>IF($D9="","",'HK1'!E9+'HK2'!E9)</f>
        <v>10</v>
      </c>
      <c r="F9" s="5">
        <f>IF($D9="","",'HK1'!F9+'HK2'!F9)</f>
        <v>0</v>
      </c>
      <c r="G9" s="5">
        <f>IF($D9="","",'HK1'!G9+'HK2'!G9)</f>
        <v>0</v>
      </c>
      <c r="H9" s="5">
        <f>IF($D9="","",'HK1'!H9+'HK2'!H9)</f>
        <v>0</v>
      </c>
      <c r="I9" s="20">
        <f t="shared" si="9"/>
        <v>10</v>
      </c>
      <c r="J9" s="5">
        <f>IF($D9="","",'HK1'!J9+'HK2'!J9)</f>
        <v>3.5999999999999996</v>
      </c>
      <c r="K9" s="5">
        <f>IF($D9="","",'HK1'!K9+'HK2'!K9)</f>
        <v>0</v>
      </c>
      <c r="L9" s="5">
        <f>IF($D9="","",'HK1'!L9+'HK2'!L9)</f>
        <v>0</v>
      </c>
      <c r="M9" s="5">
        <f>IF($D9="","",'HK1'!M9+'HK2'!M9)</f>
        <v>0</v>
      </c>
      <c r="N9" s="21">
        <f t="shared" si="10"/>
        <v>3.5999999999999996</v>
      </c>
      <c r="O9" s="5">
        <f>IF($D9="","",'HK1'!O9+'HK2'!O9)</f>
        <v>489</v>
      </c>
      <c r="P9" s="5">
        <f>IF($D9="","",'HK1'!P9+'HK2'!P9)</f>
        <v>529</v>
      </c>
      <c r="Q9" s="5">
        <f>IF($D9="","",'HK1'!Q9+'HK2'!Q9)</f>
        <v>515</v>
      </c>
      <c r="R9" s="21">
        <f t="shared" si="11"/>
        <v>25.15</v>
      </c>
      <c r="S9" s="5">
        <f>IF($D9="","",'HK1'!S9+'HK2'!S9)</f>
        <v>0</v>
      </c>
      <c r="T9" s="5">
        <f>IF($D9="","",'HK1'!T9+'HK2'!T9)</f>
        <v>0</v>
      </c>
      <c r="U9" s="5">
        <f>IF($D9="","",'HK1'!U9+'HK2'!U9)</f>
        <v>0</v>
      </c>
      <c r="V9" s="21">
        <f t="shared" si="12"/>
        <v>0</v>
      </c>
      <c r="W9" s="5">
        <f>IF($D9="","",'HK1'!W9+'HK2'!W9)</f>
        <v>0</v>
      </c>
      <c r="X9" s="5">
        <f>IF($D9="","",'HK1'!X9+'HK2'!X9)</f>
        <v>0</v>
      </c>
      <c r="Y9" s="21">
        <f t="shared" si="13"/>
        <v>0</v>
      </c>
      <c r="Z9" s="5">
        <f>IF($D9="","",'HK1'!Z9+'HK2'!Z9)</f>
        <v>0</v>
      </c>
      <c r="AA9" s="5">
        <f>IF($D9="","",'HK1'!AA9+'HK2'!AA9)</f>
        <v>0</v>
      </c>
      <c r="AB9" s="21">
        <f t="shared" si="14"/>
        <v>0</v>
      </c>
      <c r="AC9" s="5">
        <f>IF($D9="","",'HK1'!AC9+'HK2'!AC9)</f>
        <v>0</v>
      </c>
      <c r="AD9" s="5">
        <f>IF($D9="","",'HK1'!AD9+'HK2'!AD9)</f>
        <v>0</v>
      </c>
      <c r="AE9" s="21">
        <f t="shared" si="15"/>
        <v>0</v>
      </c>
      <c r="AF9" s="5">
        <f>IF($D9="","",'HK1'!AF9+'HK2'!AF9)</f>
        <v>0</v>
      </c>
      <c r="AG9" s="5">
        <f>IF($D9="","",'HK1'!AG9+'HK2'!AG9)</f>
        <v>0</v>
      </c>
      <c r="AH9" s="7">
        <f t="shared" si="16"/>
        <v>38.799999999999997</v>
      </c>
      <c r="AI9" s="8">
        <f t="shared" si="8"/>
        <v>129.30000000000001</v>
      </c>
    </row>
    <row r="10" spans="1:35">
      <c r="A10" s="4">
        <f>IF(D10="","",SUBTOTAL(3,$D$4:$D10))</f>
        <v>7</v>
      </c>
      <c r="B10" s="18" t="s">
        <v>55</v>
      </c>
      <c r="C10" s="19" t="s">
        <v>45</v>
      </c>
      <c r="D10" s="10" t="s">
        <v>56</v>
      </c>
      <c r="E10" s="5">
        <f>IF($D10="","",'HK1'!E10+'HK2'!E10)</f>
        <v>0</v>
      </c>
      <c r="F10" s="5">
        <f>IF($D10="","",'HK1'!F10+'HK2'!F10)</f>
        <v>0</v>
      </c>
      <c r="G10" s="5">
        <f>IF($D10="","",'HK1'!G10+'HK2'!G10)</f>
        <v>0</v>
      </c>
      <c r="H10" s="5">
        <f>IF($D10="","",'HK1'!H10+'HK2'!H10)</f>
        <v>0</v>
      </c>
      <c r="I10" s="20">
        <f t="shared" si="9"/>
        <v>0</v>
      </c>
      <c r="J10" s="5">
        <f>IF($D10="","",'HK1'!J10+'HK2'!J10)</f>
        <v>0</v>
      </c>
      <c r="K10" s="5">
        <f>IF($D10="","",'HK1'!K10+'HK2'!K10)</f>
        <v>0</v>
      </c>
      <c r="L10" s="5">
        <f>IF($D10="","",'HK1'!L10+'HK2'!L10)</f>
        <v>0</v>
      </c>
      <c r="M10" s="5">
        <f>IF($D10="","",'HK1'!M10+'HK2'!M10)</f>
        <v>0</v>
      </c>
      <c r="N10" s="21">
        <f t="shared" si="10"/>
        <v>0</v>
      </c>
      <c r="O10" s="5">
        <f>IF($D10="","",'HK1'!O10+'HK2'!O10)</f>
        <v>0</v>
      </c>
      <c r="P10" s="5">
        <f>IF($D10="","",'HK1'!P10+'HK2'!P10)</f>
        <v>0</v>
      </c>
      <c r="Q10" s="5">
        <f>IF($D10="","",'HK1'!Q10+'HK2'!Q10)</f>
        <v>0</v>
      </c>
      <c r="R10" s="21">
        <f t="shared" si="11"/>
        <v>0</v>
      </c>
      <c r="S10" s="5">
        <f>IF($D10="","",'HK1'!S10+'HK2'!S10)</f>
        <v>0</v>
      </c>
      <c r="T10" s="5">
        <f>IF($D10="","",'HK1'!T10+'HK2'!T10)</f>
        <v>0</v>
      </c>
      <c r="U10" s="5">
        <f>IF($D10="","",'HK1'!U10+'HK2'!U10)</f>
        <v>0</v>
      </c>
      <c r="V10" s="21">
        <f t="shared" si="12"/>
        <v>0</v>
      </c>
      <c r="W10" s="5">
        <f>IF($D10="","",'HK1'!W10+'HK2'!W10)</f>
        <v>0</v>
      </c>
      <c r="X10" s="5">
        <f>IF($D10="","",'HK1'!X10+'HK2'!X10)</f>
        <v>0</v>
      </c>
      <c r="Y10" s="21">
        <f t="shared" si="13"/>
        <v>0</v>
      </c>
      <c r="Z10" s="5">
        <f>IF($D10="","",'HK1'!Z10+'HK2'!Z10)</f>
        <v>0</v>
      </c>
      <c r="AA10" s="5">
        <f>IF($D10="","",'HK1'!AA10+'HK2'!AA10)</f>
        <v>0</v>
      </c>
      <c r="AB10" s="21">
        <f t="shared" si="14"/>
        <v>0</v>
      </c>
      <c r="AC10" s="5">
        <f>IF($D10="","",'HK1'!AC10+'HK2'!AC10)</f>
        <v>0</v>
      </c>
      <c r="AD10" s="5">
        <f>IF($D10="","",'HK1'!AD10+'HK2'!AD10)</f>
        <v>0</v>
      </c>
      <c r="AE10" s="21">
        <f t="shared" si="15"/>
        <v>0</v>
      </c>
      <c r="AF10" s="5">
        <f>IF($D10="","",'HK1'!AF10+'HK2'!AF10)</f>
        <v>0</v>
      </c>
      <c r="AG10" s="5">
        <f>IF($D10="","",'HK1'!AG10+'HK2'!AG10)</f>
        <v>0</v>
      </c>
      <c r="AH10" s="7">
        <f t="shared" si="16"/>
        <v>0</v>
      </c>
      <c r="AI10" s="8">
        <f t="shared" si="8"/>
        <v>0</v>
      </c>
    </row>
    <row r="11" spans="1:35">
      <c r="A11" s="4">
        <f>IF(D11="","",SUBTOTAL(3,$D$4:$D11))</f>
        <v>8</v>
      </c>
      <c r="B11" s="18" t="s">
        <v>57</v>
      </c>
      <c r="C11" s="19" t="s">
        <v>45</v>
      </c>
      <c r="D11" s="10" t="s">
        <v>58</v>
      </c>
      <c r="E11" s="5">
        <f>IF($D11="","",'HK1'!E11+'HK2'!E11)</f>
        <v>0</v>
      </c>
      <c r="F11" s="5">
        <f>IF($D11="","",'HK1'!F11+'HK2'!F11)</f>
        <v>4</v>
      </c>
      <c r="G11" s="5">
        <f>IF($D11="","",'HK1'!G11+'HK2'!G11)</f>
        <v>0</v>
      </c>
      <c r="H11" s="5">
        <f>IF($D11="","",'HK1'!H11+'HK2'!H11)</f>
        <v>0</v>
      </c>
      <c r="I11" s="20">
        <f t="shared" si="9"/>
        <v>8</v>
      </c>
      <c r="J11" s="5">
        <f>IF($D11="","",'HK1'!J11+'HK2'!J11)</f>
        <v>0</v>
      </c>
      <c r="K11" s="5">
        <f>IF($D11="","",'HK1'!K11+'HK2'!K11)</f>
        <v>0</v>
      </c>
      <c r="L11" s="5">
        <f>IF($D11="","",'HK1'!L11+'HK2'!L11)</f>
        <v>0</v>
      </c>
      <c r="M11" s="5">
        <f>IF($D11="","",'HK1'!M11+'HK2'!M11)</f>
        <v>0</v>
      </c>
      <c r="N11" s="21">
        <f t="shared" si="10"/>
        <v>0</v>
      </c>
      <c r="O11" s="5">
        <f>IF($D11="","",'HK1'!O11+'HK2'!O11)</f>
        <v>24</v>
      </c>
      <c r="P11" s="5">
        <f>IF($D11="","",'HK1'!P11+'HK2'!P11)</f>
        <v>24</v>
      </c>
      <c r="Q11" s="5">
        <f>IF($D11="","",'HK1'!Q11+'HK2'!Q11)</f>
        <v>26</v>
      </c>
      <c r="R11" s="21">
        <f t="shared" si="11"/>
        <v>1.1000000000000001</v>
      </c>
      <c r="S11" s="5">
        <f>IF($D11="","",'HK1'!S11+'HK2'!S11)</f>
        <v>0</v>
      </c>
      <c r="T11" s="5">
        <f>IF($D11="","",'HK1'!T11+'HK2'!T11)</f>
        <v>0</v>
      </c>
      <c r="U11" s="5">
        <f>IF($D11="","",'HK1'!U11+'HK2'!U11)</f>
        <v>0</v>
      </c>
      <c r="V11" s="21">
        <f t="shared" si="12"/>
        <v>0</v>
      </c>
      <c r="W11" s="5">
        <f>IF($D11="","",'HK1'!W11+'HK2'!W11)</f>
        <v>0</v>
      </c>
      <c r="X11" s="5">
        <f>IF($D11="","",'HK1'!X11+'HK2'!X11)</f>
        <v>0</v>
      </c>
      <c r="Y11" s="21">
        <f t="shared" si="13"/>
        <v>0</v>
      </c>
      <c r="Z11" s="5">
        <f>IF($D11="","",'HK1'!Z11+'HK2'!Z11)</f>
        <v>0</v>
      </c>
      <c r="AA11" s="5">
        <f>IF($D11="","",'HK1'!AA11+'HK2'!AA11)</f>
        <v>0</v>
      </c>
      <c r="AB11" s="21">
        <f t="shared" si="14"/>
        <v>0</v>
      </c>
      <c r="AC11" s="5">
        <f>IF($D11="","",'HK1'!AC11+'HK2'!AC11)</f>
        <v>0</v>
      </c>
      <c r="AD11" s="5">
        <f>IF($D11="","",'HK1'!AD11+'HK2'!AD11)</f>
        <v>0</v>
      </c>
      <c r="AE11" s="21">
        <f t="shared" si="15"/>
        <v>0</v>
      </c>
      <c r="AF11" s="5">
        <f>IF($D11="","",'HK1'!AF11+'HK2'!AF11)</f>
        <v>0</v>
      </c>
      <c r="AG11" s="5">
        <f>IF($D11="","",'HK1'!AG11+'HK2'!AG11)</f>
        <v>0</v>
      </c>
      <c r="AH11" s="7">
        <f t="shared" si="16"/>
        <v>9.1</v>
      </c>
      <c r="AI11" s="8">
        <f t="shared" si="8"/>
        <v>30.3</v>
      </c>
    </row>
    <row r="12" spans="1:35">
      <c r="A12" s="4">
        <f>IF(D12="","",SUBTOTAL(3,$D$4:$D12))</f>
        <v>9</v>
      </c>
      <c r="B12" s="18" t="s">
        <v>59</v>
      </c>
      <c r="C12" s="19" t="s">
        <v>45</v>
      </c>
      <c r="D12" s="10" t="s">
        <v>60</v>
      </c>
      <c r="E12" s="5">
        <f>IF($D12="","",'HK1'!E12+'HK2'!E12)</f>
        <v>8</v>
      </c>
      <c r="F12" s="5">
        <f>IF($D12="","",'HK1'!F12+'HK2'!F12)</f>
        <v>5</v>
      </c>
      <c r="G12" s="5">
        <f>IF($D12="","",'HK1'!G12+'HK2'!G12)</f>
        <v>0</v>
      </c>
      <c r="H12" s="5">
        <f>IF($D12="","",'HK1'!H12+'HK2'!H12)</f>
        <v>0</v>
      </c>
      <c r="I12" s="20">
        <f t="shared" si="9"/>
        <v>18</v>
      </c>
      <c r="J12" s="5">
        <f>IF($D12="","",'HK1'!J12+'HK2'!J12)</f>
        <v>3.2</v>
      </c>
      <c r="K12" s="5">
        <f>IF($D12="","",'HK1'!K12+'HK2'!K12)</f>
        <v>18</v>
      </c>
      <c r="L12" s="5">
        <f>IF($D12="","",'HK1'!L12+'HK2'!L12)</f>
        <v>0</v>
      </c>
      <c r="M12" s="5">
        <f>IF($D12="","",'HK1'!M12+'HK2'!M12)</f>
        <v>0</v>
      </c>
      <c r="N12" s="21">
        <f t="shared" si="10"/>
        <v>21.2</v>
      </c>
      <c r="O12" s="5">
        <f>IF($D12="","",'HK1'!O12+'HK2'!O12)</f>
        <v>209</v>
      </c>
      <c r="P12" s="5">
        <f>IF($D12="","",'HK1'!P12+'HK2'!P12)</f>
        <v>187</v>
      </c>
      <c r="Q12" s="5">
        <f>IF($D12="","",'HK1'!Q12+'HK2'!Q12)</f>
        <v>247</v>
      </c>
      <c r="R12" s="21">
        <f t="shared" si="11"/>
        <v>7.45</v>
      </c>
      <c r="S12" s="5">
        <f>IF($D12="","",'HK1'!S12+'HK2'!S12)</f>
        <v>199</v>
      </c>
      <c r="T12" s="5">
        <f>IF($D12="","",'HK1'!T12+'HK2'!T12)</f>
        <v>285</v>
      </c>
      <c r="U12" s="5">
        <f>IF($D12="","",'HK1'!U12+'HK2'!U12)</f>
        <v>199</v>
      </c>
      <c r="V12" s="21">
        <f t="shared" si="12"/>
        <v>28.5</v>
      </c>
      <c r="W12" s="5">
        <f>IF($D12="","",'HK1'!W12+'HK2'!W12)</f>
        <v>0</v>
      </c>
      <c r="X12" s="5">
        <f>IF($D12="","",'HK1'!X12+'HK2'!X12)</f>
        <v>0</v>
      </c>
      <c r="Y12" s="21">
        <f t="shared" si="13"/>
        <v>0</v>
      </c>
      <c r="Z12" s="5">
        <f>IF($D12="","",'HK1'!Z12+'HK2'!Z12)</f>
        <v>0</v>
      </c>
      <c r="AA12" s="5">
        <f>IF($D12="","",'HK1'!AA12+'HK2'!AA12)</f>
        <v>0</v>
      </c>
      <c r="AB12" s="21">
        <f t="shared" si="14"/>
        <v>0</v>
      </c>
      <c r="AC12" s="5">
        <f>IF($D12="","",'HK1'!AC12+'HK2'!AC12)</f>
        <v>0</v>
      </c>
      <c r="AD12" s="5">
        <f>IF($D12="","",'HK1'!AD12+'HK2'!AD12)</f>
        <v>0</v>
      </c>
      <c r="AE12" s="21">
        <f t="shared" si="15"/>
        <v>0</v>
      </c>
      <c r="AF12" s="5">
        <f>IF($D12="","",'HK1'!AF12+'HK2'!AF12)</f>
        <v>0</v>
      </c>
      <c r="AG12" s="5">
        <f>IF($D12="","",'HK1'!AG12+'HK2'!AG12)</f>
        <v>1.6</v>
      </c>
      <c r="AH12" s="7">
        <f t="shared" si="16"/>
        <v>76.8</v>
      </c>
      <c r="AI12" s="8">
        <f t="shared" si="8"/>
        <v>256</v>
      </c>
    </row>
    <row r="13" spans="1:35">
      <c r="A13" s="4">
        <f>IF(D13="","",SUBTOTAL(3,$D$4:$D13))</f>
        <v>10</v>
      </c>
      <c r="B13" s="18" t="s">
        <v>61</v>
      </c>
      <c r="C13" s="19" t="s">
        <v>45</v>
      </c>
      <c r="D13" s="10" t="s">
        <v>62</v>
      </c>
      <c r="E13" s="5">
        <f>IF($D13="","",'HK1'!E13+'HK2'!E13)</f>
        <v>0</v>
      </c>
      <c r="F13" s="5">
        <f>IF($D13="","",'HK1'!F13+'HK2'!F13)</f>
        <v>0</v>
      </c>
      <c r="G13" s="5">
        <f>IF($D13="","",'HK1'!G13+'HK2'!G13)</f>
        <v>0</v>
      </c>
      <c r="H13" s="5">
        <f>IF($D13="","",'HK1'!H13+'HK2'!H13)</f>
        <v>0</v>
      </c>
      <c r="I13" s="20">
        <f t="shared" si="9"/>
        <v>0</v>
      </c>
      <c r="J13" s="5">
        <f>IF($D13="","",'HK1'!J13+'HK2'!J13)</f>
        <v>0</v>
      </c>
      <c r="K13" s="5">
        <f>IF($D13="","",'HK1'!K13+'HK2'!K13)</f>
        <v>0</v>
      </c>
      <c r="L13" s="5">
        <f>IF($D13="","",'HK1'!L13+'HK2'!L13)</f>
        <v>0</v>
      </c>
      <c r="M13" s="5">
        <f>IF($D13="","",'HK1'!M13+'HK2'!M13)</f>
        <v>0</v>
      </c>
      <c r="N13" s="21">
        <f t="shared" si="10"/>
        <v>0</v>
      </c>
      <c r="O13" s="5">
        <f>IF($D13="","",'HK1'!O13+'HK2'!O13)</f>
        <v>29</v>
      </c>
      <c r="P13" s="5">
        <f>IF($D13="","",'HK1'!P13+'HK2'!P13)</f>
        <v>0</v>
      </c>
      <c r="Q13" s="5">
        <f>IF($D13="","",'HK1'!Q13+'HK2'!Q13)</f>
        <v>53</v>
      </c>
      <c r="R13" s="21">
        <f t="shared" si="11"/>
        <v>-1.2</v>
      </c>
      <c r="S13" s="5">
        <f>IF($D13="","",'HK1'!S13+'HK2'!S13)</f>
        <v>0</v>
      </c>
      <c r="T13" s="5">
        <f>IF($D13="","",'HK1'!T13+'HK2'!T13)</f>
        <v>0</v>
      </c>
      <c r="U13" s="5">
        <f>IF($D13="","",'HK1'!U13+'HK2'!U13)</f>
        <v>0</v>
      </c>
      <c r="V13" s="21">
        <f t="shared" si="12"/>
        <v>0</v>
      </c>
      <c r="W13" s="5">
        <f>IF($D13="","",'HK1'!W13+'HK2'!W13)</f>
        <v>0</v>
      </c>
      <c r="X13" s="5">
        <f>IF($D13="","",'HK1'!X13+'HK2'!X13)</f>
        <v>0</v>
      </c>
      <c r="Y13" s="21">
        <f t="shared" si="13"/>
        <v>0</v>
      </c>
      <c r="Z13" s="5">
        <f>IF($D13="","",'HK1'!Z13+'HK2'!Z13)</f>
        <v>0</v>
      </c>
      <c r="AA13" s="5">
        <f>IF($D13="","",'HK1'!AA13+'HK2'!AA13)</f>
        <v>0</v>
      </c>
      <c r="AB13" s="21">
        <f t="shared" si="14"/>
        <v>0</v>
      </c>
      <c r="AC13" s="5">
        <f>IF($D13="","",'HK1'!AC13+'HK2'!AC13)</f>
        <v>0</v>
      </c>
      <c r="AD13" s="5">
        <f>IF($D13="","",'HK1'!AD13+'HK2'!AD13)</f>
        <v>0</v>
      </c>
      <c r="AE13" s="21">
        <f t="shared" si="15"/>
        <v>0</v>
      </c>
      <c r="AF13" s="5">
        <f>IF($D13="","",'HK1'!AF13+'HK2'!AF13)</f>
        <v>0</v>
      </c>
      <c r="AG13" s="5">
        <f>IF($D13="","",'HK1'!AG13+'HK2'!AG13)</f>
        <v>0</v>
      </c>
      <c r="AH13" s="7">
        <f t="shared" si="16"/>
        <v>-1.2</v>
      </c>
      <c r="AI13" s="8">
        <f t="shared" si="8"/>
        <v>-4</v>
      </c>
    </row>
    <row r="14" spans="1:35">
      <c r="A14" s="4">
        <f>IF(D14="","",SUBTOTAL(3,$D$4:$D14))</f>
        <v>11</v>
      </c>
      <c r="B14" s="18" t="s">
        <v>63</v>
      </c>
      <c r="C14" s="19" t="s">
        <v>45</v>
      </c>
      <c r="D14" s="10" t="s">
        <v>64</v>
      </c>
      <c r="E14" s="5">
        <f>IF($D14="","",'HK1'!E14+'HK2'!E14)</f>
        <v>0</v>
      </c>
      <c r="F14" s="5">
        <f>IF($D14="","",'HK1'!F14+'HK2'!F14)</f>
        <v>0</v>
      </c>
      <c r="G14" s="5">
        <f>IF($D14="","",'HK1'!G14+'HK2'!G14)</f>
        <v>0</v>
      </c>
      <c r="H14" s="5">
        <f>IF($D14="","",'HK1'!H14+'HK2'!H14)</f>
        <v>0</v>
      </c>
      <c r="I14" s="20">
        <f t="shared" si="9"/>
        <v>0</v>
      </c>
      <c r="J14" s="5">
        <f>IF($D14="","",'HK1'!J14+'HK2'!J14)</f>
        <v>12</v>
      </c>
      <c r="K14" s="5">
        <f>IF($D14="","",'HK1'!K14+'HK2'!K14)</f>
        <v>4</v>
      </c>
      <c r="L14" s="5">
        <f>IF($D14="","",'HK1'!L14+'HK2'!L14)</f>
        <v>0</v>
      </c>
      <c r="M14" s="5">
        <f>IF($D14="","",'HK1'!M14+'HK2'!M14)</f>
        <v>0</v>
      </c>
      <c r="N14" s="21">
        <f t="shared" si="10"/>
        <v>16</v>
      </c>
      <c r="O14" s="5">
        <f>IF($D14="","",'HK1'!O14+'HK2'!O14)</f>
        <v>90</v>
      </c>
      <c r="P14" s="5">
        <f>IF($D14="","",'HK1'!P14+'HK2'!P14)</f>
        <v>119</v>
      </c>
      <c r="Q14" s="5">
        <f>IF($D14="","",'HK1'!Q14+'HK2'!Q14)</f>
        <v>159</v>
      </c>
      <c r="R14" s="21">
        <f t="shared" si="11"/>
        <v>2.5</v>
      </c>
      <c r="S14" s="5">
        <f>IF($D14="","",'HK1'!S14+'HK2'!S14)</f>
        <v>0</v>
      </c>
      <c r="T14" s="5">
        <f>IF($D14="","",'HK1'!T14+'HK2'!T14)</f>
        <v>65</v>
      </c>
      <c r="U14" s="5">
        <f>IF($D14="","",'HK1'!U14+'HK2'!U14)</f>
        <v>0</v>
      </c>
      <c r="V14" s="21">
        <f t="shared" si="12"/>
        <v>6.5</v>
      </c>
      <c r="W14" s="5">
        <f>IF($D14="","",'HK1'!W14+'HK2'!W14)</f>
        <v>0</v>
      </c>
      <c r="X14" s="5">
        <f>IF($D14="","",'HK1'!X14+'HK2'!X14)</f>
        <v>0</v>
      </c>
      <c r="Y14" s="21">
        <f t="shared" si="13"/>
        <v>0</v>
      </c>
      <c r="Z14" s="5">
        <f>IF($D14="","",'HK1'!Z14+'HK2'!Z14)</f>
        <v>0</v>
      </c>
      <c r="AA14" s="5">
        <f>IF($D14="","",'HK1'!AA14+'HK2'!AA14)</f>
        <v>0</v>
      </c>
      <c r="AB14" s="21">
        <f t="shared" si="14"/>
        <v>0</v>
      </c>
      <c r="AC14" s="5">
        <f>IF($D14="","",'HK1'!AC14+'HK2'!AC14)</f>
        <v>0</v>
      </c>
      <c r="AD14" s="5">
        <f>IF($D14="","",'HK1'!AD14+'HK2'!AD14)</f>
        <v>0</v>
      </c>
      <c r="AE14" s="21">
        <f t="shared" si="15"/>
        <v>0</v>
      </c>
      <c r="AF14" s="5">
        <f>IF($D14="","",'HK1'!AF14+'HK2'!AF14)</f>
        <v>2.4</v>
      </c>
      <c r="AG14" s="5">
        <f>IF($D14="","",'HK1'!AG14+'HK2'!AG14)</f>
        <v>8.8000000000000007</v>
      </c>
      <c r="AH14" s="7">
        <f t="shared" si="16"/>
        <v>36.200000000000003</v>
      </c>
      <c r="AI14" s="8">
        <f t="shared" si="8"/>
        <v>120.7</v>
      </c>
    </row>
    <row r="15" spans="1:35">
      <c r="A15" s="4">
        <f>IF(D15="","",SUBTOTAL(3,$D$4:$D15))</f>
        <v>12</v>
      </c>
      <c r="B15" s="18" t="s">
        <v>65</v>
      </c>
      <c r="C15" s="19" t="s">
        <v>45</v>
      </c>
      <c r="D15" s="10" t="s">
        <v>66</v>
      </c>
      <c r="E15" s="5">
        <f>IF($D15="","",'HK1'!E15+'HK2'!E15)</f>
        <v>0</v>
      </c>
      <c r="F15" s="5">
        <f>IF($D15="","",'HK1'!F15+'HK2'!F15)</f>
        <v>0</v>
      </c>
      <c r="G15" s="5">
        <f>IF($D15="","",'HK1'!G15+'HK2'!G15)</f>
        <v>0</v>
      </c>
      <c r="H15" s="5">
        <f>IF($D15="","",'HK1'!H15+'HK2'!H15)</f>
        <v>0</v>
      </c>
      <c r="I15" s="20">
        <f t="shared" si="9"/>
        <v>0</v>
      </c>
      <c r="J15" s="5">
        <f>IF($D15="","",'HK1'!J15+'HK2'!J15)</f>
        <v>0</v>
      </c>
      <c r="K15" s="5">
        <f>IF($D15="","",'HK1'!K15+'HK2'!K15)</f>
        <v>0</v>
      </c>
      <c r="L15" s="5">
        <f>IF($D15="","",'HK1'!L15+'HK2'!L15)</f>
        <v>0</v>
      </c>
      <c r="M15" s="5">
        <f>IF($D15="","",'HK1'!M15+'HK2'!M15)</f>
        <v>0</v>
      </c>
      <c r="N15" s="21">
        <f t="shared" si="10"/>
        <v>0</v>
      </c>
      <c r="O15" s="5">
        <f>IF($D15="","",'HK1'!O15+'HK2'!O15)</f>
        <v>0</v>
      </c>
      <c r="P15" s="5">
        <f>IF($D15="","",'HK1'!P15+'HK2'!P15)</f>
        <v>0</v>
      </c>
      <c r="Q15" s="5">
        <f>IF($D15="","",'HK1'!Q15+'HK2'!Q15)</f>
        <v>0</v>
      </c>
      <c r="R15" s="21">
        <f t="shared" si="11"/>
        <v>0</v>
      </c>
      <c r="S15" s="5">
        <f>IF($D15="","",'HK1'!S15+'HK2'!S15)</f>
        <v>0</v>
      </c>
      <c r="T15" s="5">
        <f>IF($D15="","",'HK1'!T15+'HK2'!T15)</f>
        <v>0</v>
      </c>
      <c r="U15" s="5">
        <f>IF($D15="","",'HK1'!U15+'HK2'!U15)</f>
        <v>0</v>
      </c>
      <c r="V15" s="21">
        <f t="shared" si="12"/>
        <v>0</v>
      </c>
      <c r="W15" s="5">
        <f>IF($D15="","",'HK1'!W15+'HK2'!W15)</f>
        <v>0</v>
      </c>
      <c r="X15" s="5">
        <f>IF($D15="","",'HK1'!X15+'HK2'!X15)</f>
        <v>0</v>
      </c>
      <c r="Y15" s="21">
        <f t="shared" si="13"/>
        <v>0</v>
      </c>
      <c r="Z15" s="5">
        <f>IF($D15="","",'HK1'!Z15+'HK2'!Z15)</f>
        <v>0</v>
      </c>
      <c r="AA15" s="5">
        <f>IF($D15="","",'HK1'!AA15+'HK2'!AA15)</f>
        <v>0</v>
      </c>
      <c r="AB15" s="21">
        <f t="shared" si="14"/>
        <v>0</v>
      </c>
      <c r="AC15" s="5">
        <f>IF($D15="","",'HK1'!AC15+'HK2'!AC15)</f>
        <v>0</v>
      </c>
      <c r="AD15" s="5">
        <f>IF($D15="","",'HK1'!AD15+'HK2'!AD15)</f>
        <v>0</v>
      </c>
      <c r="AE15" s="21">
        <f t="shared" si="15"/>
        <v>0</v>
      </c>
      <c r="AF15" s="5">
        <f>IF($D15="","",'HK1'!AF15+'HK2'!AF15)</f>
        <v>0</v>
      </c>
      <c r="AG15" s="5">
        <f>IF($D15="","",'HK1'!AG15+'HK2'!AG15)</f>
        <v>4.8</v>
      </c>
      <c r="AH15" s="7">
        <f t="shared" si="16"/>
        <v>4.8</v>
      </c>
      <c r="AI15" s="8">
        <f t="shared" si="8"/>
        <v>16</v>
      </c>
    </row>
    <row r="16" spans="1:35">
      <c r="A16" s="4">
        <f>IF(D16="","",SUBTOTAL(3,$D$4:$D16))</f>
        <v>13</v>
      </c>
      <c r="B16" s="18" t="s">
        <v>67</v>
      </c>
      <c r="C16" s="19" t="s">
        <v>45</v>
      </c>
      <c r="D16" s="10" t="s">
        <v>68</v>
      </c>
      <c r="E16" s="5">
        <f>IF($D16="","",'HK1'!E16+'HK2'!E16)</f>
        <v>6</v>
      </c>
      <c r="F16" s="5">
        <f>IF($D16="","",'HK1'!F16+'HK2'!F16)</f>
        <v>2</v>
      </c>
      <c r="G16" s="5">
        <f>IF($D16="","",'HK1'!G16+'HK2'!G16)</f>
        <v>0</v>
      </c>
      <c r="H16" s="5">
        <f>IF($D16="","",'HK1'!H16+'HK2'!H16)</f>
        <v>0</v>
      </c>
      <c r="I16" s="20">
        <f t="shared" si="9"/>
        <v>10</v>
      </c>
      <c r="J16" s="5">
        <f>IF($D16="","",'HK1'!J16+'HK2'!J16)</f>
        <v>14</v>
      </c>
      <c r="K16" s="5">
        <f>IF($D16="","",'HK1'!K16+'HK2'!K16)</f>
        <v>12.399999999999999</v>
      </c>
      <c r="L16" s="5">
        <f>IF($D16="","",'HK1'!L16+'HK2'!L16)</f>
        <v>0</v>
      </c>
      <c r="M16" s="5">
        <f>IF($D16="","",'HK1'!M16+'HK2'!M16)</f>
        <v>0</v>
      </c>
      <c r="N16" s="21">
        <f t="shared" si="10"/>
        <v>26.4</v>
      </c>
      <c r="O16" s="5">
        <f>IF($D16="","",'HK1'!O16+'HK2'!O16)</f>
        <v>279</v>
      </c>
      <c r="P16" s="5">
        <f>IF($D16="","",'HK1'!P16+'HK2'!P16)</f>
        <v>53</v>
      </c>
      <c r="Q16" s="5">
        <f>IF($D16="","",'HK1'!Q16+'HK2'!Q16)</f>
        <v>162</v>
      </c>
      <c r="R16" s="21">
        <f t="shared" si="11"/>
        <v>8.5</v>
      </c>
      <c r="S16" s="5">
        <f>IF($D16="","",'HK1'!S16+'HK2'!S16)</f>
        <v>113</v>
      </c>
      <c r="T16" s="5">
        <f>IF($D16="","",'HK1'!T16+'HK2'!T16)</f>
        <v>139</v>
      </c>
      <c r="U16" s="5">
        <f>IF($D16="","",'HK1'!U16+'HK2'!U16)</f>
        <v>113</v>
      </c>
      <c r="V16" s="21">
        <f t="shared" si="12"/>
        <v>13.9</v>
      </c>
      <c r="W16" s="5">
        <f>IF($D16="","",'HK1'!W16+'HK2'!W16)</f>
        <v>0</v>
      </c>
      <c r="X16" s="5">
        <f>IF($D16="","",'HK1'!X16+'HK2'!X16)</f>
        <v>0</v>
      </c>
      <c r="Y16" s="21">
        <f t="shared" si="13"/>
        <v>0</v>
      </c>
      <c r="Z16" s="5">
        <f>IF($D16="","",'HK1'!Z16+'HK2'!Z16)</f>
        <v>0</v>
      </c>
      <c r="AA16" s="5">
        <f>IF($D16="","",'HK1'!AA16+'HK2'!AA16)</f>
        <v>0</v>
      </c>
      <c r="AB16" s="21">
        <f t="shared" si="14"/>
        <v>0</v>
      </c>
      <c r="AC16" s="5">
        <f>IF($D16="","",'HK1'!AC16+'HK2'!AC16)</f>
        <v>0</v>
      </c>
      <c r="AD16" s="5">
        <f>IF($D16="","",'HK1'!AD16+'HK2'!AD16)</f>
        <v>0</v>
      </c>
      <c r="AE16" s="21">
        <f t="shared" si="15"/>
        <v>0</v>
      </c>
      <c r="AF16" s="5">
        <f>IF($D16="","",'HK1'!AF16+'HK2'!AF16)</f>
        <v>0</v>
      </c>
      <c r="AG16" s="5">
        <f>IF($D16="","",'HK1'!AG16+'HK2'!AG16)</f>
        <v>0</v>
      </c>
      <c r="AH16" s="7">
        <f t="shared" si="16"/>
        <v>58.8</v>
      </c>
      <c r="AI16" s="8">
        <f t="shared" si="8"/>
        <v>196</v>
      </c>
    </row>
    <row r="17" spans="1:35">
      <c r="A17" s="4">
        <f>IF(D17="","",SUBTOTAL(3,$D$4:$D17))</f>
        <v>14</v>
      </c>
      <c r="B17" s="9" t="s">
        <v>69</v>
      </c>
      <c r="C17" s="9" t="s">
        <v>45</v>
      </c>
      <c r="D17" s="9" t="s">
        <v>70</v>
      </c>
      <c r="E17" s="5">
        <f>IF($D17="","",'HK1'!E17+'HK2'!E17)</f>
        <v>4</v>
      </c>
      <c r="F17" s="5">
        <f>IF($D17="","",'HK1'!F17+'HK2'!F17)</f>
        <v>0</v>
      </c>
      <c r="G17" s="5">
        <f>IF($D17="","",'HK1'!G17+'HK2'!G17)</f>
        <v>0</v>
      </c>
      <c r="H17" s="5">
        <f>IF($D17="","",'HK1'!H17+'HK2'!H17)</f>
        <v>0</v>
      </c>
      <c r="I17" s="20">
        <f t="shared" si="9"/>
        <v>4</v>
      </c>
      <c r="J17" s="5">
        <f>IF($D17="","",'HK1'!J17+'HK2'!J17)</f>
        <v>16</v>
      </c>
      <c r="K17" s="5">
        <f>IF($D17="","",'HK1'!K17+'HK2'!K17)</f>
        <v>0</v>
      </c>
      <c r="L17" s="5">
        <f>IF($D17="","",'HK1'!L17+'HK2'!L17)</f>
        <v>0</v>
      </c>
      <c r="M17" s="5">
        <f>IF($D17="","",'HK1'!M17+'HK2'!M17)</f>
        <v>0</v>
      </c>
      <c r="N17" s="21">
        <f t="shared" si="10"/>
        <v>16</v>
      </c>
      <c r="O17" s="5">
        <f>IF($D17="","",'HK1'!O17+'HK2'!O17)</f>
        <v>218</v>
      </c>
      <c r="P17" s="5">
        <f>IF($D17="","",'HK1'!P17+'HK2'!P17)</f>
        <v>122</v>
      </c>
      <c r="Q17" s="5">
        <f>IF($D17="","",'HK1'!Q17+'HK2'!Q17)</f>
        <v>226</v>
      </c>
      <c r="R17" s="21">
        <f t="shared" si="11"/>
        <v>5.7</v>
      </c>
      <c r="S17" s="5">
        <f>IF($D17="","",'HK1'!S17+'HK2'!S17)</f>
        <v>0</v>
      </c>
      <c r="T17" s="5">
        <f>IF($D17="","",'HK1'!T17+'HK2'!T17)</f>
        <v>0</v>
      </c>
      <c r="U17" s="5">
        <f>IF($D17="","",'HK1'!U17+'HK2'!U17)</f>
        <v>0</v>
      </c>
      <c r="V17" s="21">
        <f t="shared" si="12"/>
        <v>0</v>
      </c>
      <c r="W17" s="5">
        <f>IF($D17="","",'HK1'!W17+'HK2'!W17)</f>
        <v>0</v>
      </c>
      <c r="X17" s="5">
        <f>IF($D17="","",'HK1'!X17+'HK2'!X17)</f>
        <v>0</v>
      </c>
      <c r="Y17" s="21">
        <f t="shared" si="13"/>
        <v>0</v>
      </c>
      <c r="Z17" s="5">
        <f>IF($D17="","",'HK1'!Z17+'HK2'!Z17)</f>
        <v>0</v>
      </c>
      <c r="AA17" s="5">
        <f>IF($D17="","",'HK1'!AA17+'HK2'!AA17)</f>
        <v>0</v>
      </c>
      <c r="AB17" s="21">
        <f t="shared" si="14"/>
        <v>0</v>
      </c>
      <c r="AC17" s="5">
        <f>IF($D17="","",'HK1'!AC17+'HK2'!AC17)</f>
        <v>0</v>
      </c>
      <c r="AD17" s="5">
        <f>IF($D17="","",'HK1'!AD17+'HK2'!AD17)</f>
        <v>0</v>
      </c>
      <c r="AE17" s="21">
        <f t="shared" si="15"/>
        <v>0</v>
      </c>
      <c r="AF17" s="5">
        <f>IF($D17="","",'HK1'!AF17+'HK2'!AF17)</f>
        <v>0</v>
      </c>
      <c r="AG17" s="5">
        <f>IF($D17="","",'HK1'!AG17+'HK2'!AG17)</f>
        <v>4.8</v>
      </c>
      <c r="AH17" s="7">
        <f t="shared" si="16"/>
        <v>30.5</v>
      </c>
      <c r="AI17" s="8">
        <f t="shared" si="8"/>
        <v>101.7</v>
      </c>
    </row>
    <row r="18" spans="1:35">
      <c r="A18" s="4">
        <f>IF(D18="","",SUBTOTAL(3,$D$4:$D18))</f>
        <v>15</v>
      </c>
      <c r="B18" s="25" t="s">
        <v>71</v>
      </c>
      <c r="C18" s="26" t="s">
        <v>45</v>
      </c>
      <c r="D18" s="26" t="s">
        <v>72</v>
      </c>
      <c r="E18" s="5">
        <f>IF($D18="","",'HK1'!E18+'HK2'!E18)</f>
        <v>2</v>
      </c>
      <c r="F18" s="5">
        <f>IF($D18="","",'HK1'!F18+'HK2'!F18)</f>
        <v>2</v>
      </c>
      <c r="G18" s="5">
        <f>IF($D18="","",'HK1'!G18+'HK2'!G18)</f>
        <v>0</v>
      </c>
      <c r="H18" s="5">
        <f>IF($D18="","",'HK1'!H18+'HK2'!H18)</f>
        <v>0</v>
      </c>
      <c r="I18" s="20">
        <f t="shared" si="9"/>
        <v>6</v>
      </c>
      <c r="J18" s="5">
        <f>IF($D18="","",'HK1'!J18+'HK2'!J18)</f>
        <v>20.399999999999999</v>
      </c>
      <c r="K18" s="5">
        <f>IF($D18="","",'HK1'!K18+'HK2'!K18)</f>
        <v>3.5999999999999996</v>
      </c>
      <c r="L18" s="5">
        <f>IF($D18="","",'HK1'!L18+'HK2'!L18)</f>
        <v>0</v>
      </c>
      <c r="M18" s="5">
        <f>IF($D18="","",'HK1'!M18+'HK2'!M18)</f>
        <v>0</v>
      </c>
      <c r="N18" s="21">
        <f t="shared" si="10"/>
        <v>24</v>
      </c>
      <c r="O18" s="5">
        <f>IF($D18="","",'HK1'!O18+'HK2'!O18)</f>
        <v>153</v>
      </c>
      <c r="P18" s="5">
        <f>IF($D18="","",'HK1'!P18+'HK2'!P18)</f>
        <v>204</v>
      </c>
      <c r="Q18" s="5">
        <f>IF($D18="","",'HK1'!Q18+'HK2'!Q18)</f>
        <v>186</v>
      </c>
      <c r="R18" s="21">
        <f t="shared" si="11"/>
        <v>8.5500000000000007</v>
      </c>
      <c r="S18" s="5">
        <f>IF($D18="","",'HK1'!S18+'HK2'!S18)</f>
        <v>0</v>
      </c>
      <c r="T18" s="5">
        <f>IF($D18="","",'HK1'!T18+'HK2'!T18)</f>
        <v>0</v>
      </c>
      <c r="U18" s="5">
        <f>IF($D18="","",'HK1'!U18+'HK2'!U18)</f>
        <v>0</v>
      </c>
      <c r="V18" s="21">
        <f t="shared" si="12"/>
        <v>0</v>
      </c>
      <c r="W18" s="5">
        <f>IF($D18="","",'HK1'!W18+'HK2'!W18)</f>
        <v>0</v>
      </c>
      <c r="X18" s="5">
        <f>IF($D18="","",'HK1'!X18+'HK2'!X18)</f>
        <v>0</v>
      </c>
      <c r="Y18" s="21">
        <f t="shared" si="13"/>
        <v>0</v>
      </c>
      <c r="Z18" s="5">
        <f>IF($D18="","",'HK1'!Z18+'HK2'!Z18)</f>
        <v>0</v>
      </c>
      <c r="AA18" s="5">
        <f>IF($D18="","",'HK1'!AA18+'HK2'!AA18)</f>
        <v>0</v>
      </c>
      <c r="AB18" s="21">
        <f t="shared" si="14"/>
        <v>0</v>
      </c>
      <c r="AC18" s="5">
        <f>IF($D18="","",'HK1'!AC18+'HK2'!AC18)</f>
        <v>0</v>
      </c>
      <c r="AD18" s="5">
        <f>IF($D18="","",'HK1'!AD18+'HK2'!AD18)</f>
        <v>0</v>
      </c>
      <c r="AE18" s="21">
        <f t="shared" si="15"/>
        <v>0</v>
      </c>
      <c r="AF18" s="5">
        <f>IF($D18="","",'HK1'!AF18+'HK2'!AF18)</f>
        <v>0</v>
      </c>
      <c r="AG18" s="5">
        <f>IF($D18="","",'HK1'!AG18+'HK2'!AG18)</f>
        <v>0</v>
      </c>
      <c r="AH18" s="7">
        <f t="shared" si="16"/>
        <v>38.6</v>
      </c>
      <c r="AI18" s="8">
        <f t="shared" si="8"/>
        <v>128.69999999999999</v>
      </c>
    </row>
    <row r="19" spans="1:35">
      <c r="A19" s="4">
        <f>IF(D19="","",SUBTOTAL(3,$D$4:$D19))</f>
        <v>16</v>
      </c>
      <c r="B19" s="18" t="s">
        <v>73</v>
      </c>
      <c r="C19" s="19" t="s">
        <v>45</v>
      </c>
      <c r="D19" s="10" t="s">
        <v>74</v>
      </c>
      <c r="E19" s="5">
        <f>IF($D19="","",'HK1'!E19+'HK2'!E19)</f>
        <v>0</v>
      </c>
      <c r="F19" s="5">
        <f>IF($D19="","",'HK1'!F19+'HK2'!F19)</f>
        <v>0</v>
      </c>
      <c r="G19" s="5">
        <f>IF($D19="","",'HK1'!G19+'HK2'!G19)</f>
        <v>0</v>
      </c>
      <c r="H19" s="5">
        <f>IF($D19="","",'HK1'!H19+'HK2'!H19)</f>
        <v>0</v>
      </c>
      <c r="I19" s="20">
        <f t="shared" si="9"/>
        <v>0</v>
      </c>
      <c r="J19" s="5">
        <f>IF($D19="","",'HK1'!J19+'HK2'!J19)</f>
        <v>1.2</v>
      </c>
      <c r="K19" s="5">
        <f>IF($D19="","",'HK1'!K19+'HK2'!K19)</f>
        <v>20.399999999999995</v>
      </c>
      <c r="L19" s="5">
        <f>IF($D19="","",'HK1'!L19+'HK2'!L19)</f>
        <v>0</v>
      </c>
      <c r="M19" s="5">
        <f>IF($D19="","",'HK1'!M19+'HK2'!M19)</f>
        <v>0</v>
      </c>
      <c r="N19" s="21">
        <f t="shared" si="10"/>
        <v>21.599999999999994</v>
      </c>
      <c r="O19" s="5">
        <f>IF($D19="","",'HK1'!O19+'HK2'!O19)</f>
        <v>0</v>
      </c>
      <c r="P19" s="5">
        <f>IF($D19="","",'HK1'!P19+'HK2'!P19)</f>
        <v>0</v>
      </c>
      <c r="Q19" s="5">
        <f>IF($D19="","",'HK1'!Q19+'HK2'!Q19)</f>
        <v>0</v>
      </c>
      <c r="R19" s="21">
        <f t="shared" si="11"/>
        <v>0</v>
      </c>
      <c r="S19" s="5">
        <f>IF($D19="","",'HK1'!S19+'HK2'!S19)</f>
        <v>0</v>
      </c>
      <c r="T19" s="5">
        <f>IF($D19="","",'HK1'!T19+'HK2'!T19)</f>
        <v>0</v>
      </c>
      <c r="U19" s="5">
        <f>IF($D19="","",'HK1'!U19+'HK2'!U19)</f>
        <v>0</v>
      </c>
      <c r="V19" s="21">
        <f t="shared" si="12"/>
        <v>0</v>
      </c>
      <c r="W19" s="5">
        <f>IF($D19="","",'HK1'!W19+'HK2'!W19)</f>
        <v>0</v>
      </c>
      <c r="X19" s="5">
        <f>IF($D19="","",'HK1'!X19+'HK2'!X19)</f>
        <v>0</v>
      </c>
      <c r="Y19" s="21">
        <f t="shared" si="13"/>
        <v>0</v>
      </c>
      <c r="Z19" s="5">
        <f>IF($D19="","",'HK1'!Z19+'HK2'!Z19)</f>
        <v>0</v>
      </c>
      <c r="AA19" s="5">
        <f>IF($D19="","",'HK1'!AA19+'HK2'!AA19)</f>
        <v>0</v>
      </c>
      <c r="AB19" s="21">
        <f t="shared" si="14"/>
        <v>0</v>
      </c>
      <c r="AC19" s="5">
        <f>IF($D19="","",'HK1'!AC19+'HK2'!AC19)</f>
        <v>0</v>
      </c>
      <c r="AD19" s="5">
        <f>IF($D19="","",'HK1'!AD19+'HK2'!AD19)</f>
        <v>0</v>
      </c>
      <c r="AE19" s="21">
        <f t="shared" si="15"/>
        <v>0</v>
      </c>
      <c r="AF19" s="5">
        <f>IF($D19="","",'HK1'!AF19+'HK2'!AF19)</f>
        <v>0</v>
      </c>
      <c r="AG19" s="5">
        <f>IF($D19="","",'HK1'!AG19+'HK2'!AG19)</f>
        <v>0</v>
      </c>
      <c r="AH19" s="7">
        <f t="shared" si="16"/>
        <v>21.6</v>
      </c>
      <c r="AI19" s="8">
        <f t="shared" si="8"/>
        <v>72</v>
      </c>
    </row>
    <row r="20" spans="1:35">
      <c r="A20" s="4">
        <f>IF(D20="","",SUBTOTAL(3,$D$4:$D20))</f>
        <v>17</v>
      </c>
      <c r="B20" s="18" t="s">
        <v>75</v>
      </c>
      <c r="C20" s="19" t="s">
        <v>45</v>
      </c>
      <c r="D20" s="10" t="s">
        <v>76</v>
      </c>
      <c r="E20" s="5">
        <f>IF($D20="","",'HK1'!E20+'HK2'!E20)</f>
        <v>6</v>
      </c>
      <c r="F20" s="5">
        <f>IF($D20="","",'HK1'!F20+'HK2'!F20)</f>
        <v>2</v>
      </c>
      <c r="G20" s="5">
        <f>IF($D20="","",'HK1'!G20+'HK2'!G20)</f>
        <v>0</v>
      </c>
      <c r="H20" s="5">
        <f>IF($D20="","",'HK1'!H20+'HK2'!H20)</f>
        <v>0</v>
      </c>
      <c r="I20" s="20">
        <f t="shared" si="9"/>
        <v>10</v>
      </c>
      <c r="J20" s="5">
        <f>IF($D20="","",'HK1'!J20+'HK2'!J20)</f>
        <v>25.199999999999996</v>
      </c>
      <c r="K20" s="5">
        <f>IF($D20="","",'HK1'!K20+'HK2'!K20)</f>
        <v>3.5999999999999996</v>
      </c>
      <c r="L20" s="5">
        <f>IF($D20="","",'HK1'!L20+'HK2'!L20)</f>
        <v>0</v>
      </c>
      <c r="M20" s="5">
        <f>IF($D20="","",'HK1'!M20+'HK2'!M20)</f>
        <v>0</v>
      </c>
      <c r="N20" s="21">
        <f t="shared" si="10"/>
        <v>28.799999999999997</v>
      </c>
      <c r="O20" s="5">
        <f>IF($D20="","",'HK1'!O20+'HK2'!O20)</f>
        <v>747</v>
      </c>
      <c r="P20" s="5">
        <f>IF($D20="","",'HK1'!P20+'HK2'!P20)</f>
        <v>842</v>
      </c>
      <c r="Q20" s="5">
        <f>IF($D20="","",'HK1'!Q20+'HK2'!Q20)</f>
        <v>543</v>
      </c>
      <c r="R20" s="21">
        <f t="shared" si="11"/>
        <v>52.3</v>
      </c>
      <c r="S20" s="5">
        <f>IF($D20="","",'HK1'!S20+'HK2'!S20)</f>
        <v>0</v>
      </c>
      <c r="T20" s="5">
        <f>IF($D20="","",'HK1'!T20+'HK2'!T20)</f>
        <v>0</v>
      </c>
      <c r="U20" s="5">
        <f>IF($D20="","",'HK1'!U20+'HK2'!U20)</f>
        <v>0</v>
      </c>
      <c r="V20" s="21">
        <f t="shared" si="12"/>
        <v>0</v>
      </c>
      <c r="W20" s="5">
        <f>IF($D20="","",'HK1'!W20+'HK2'!W20)</f>
        <v>0</v>
      </c>
      <c r="X20" s="5">
        <f>IF($D20="","",'HK1'!X20+'HK2'!X20)</f>
        <v>0</v>
      </c>
      <c r="Y20" s="21">
        <f t="shared" si="13"/>
        <v>0</v>
      </c>
      <c r="Z20" s="5">
        <f>IF($D20="","",'HK1'!Z20+'HK2'!Z20)</f>
        <v>0</v>
      </c>
      <c r="AA20" s="5">
        <f>IF($D20="","",'HK1'!AA20+'HK2'!AA20)</f>
        <v>0</v>
      </c>
      <c r="AB20" s="21">
        <f t="shared" si="14"/>
        <v>0</v>
      </c>
      <c r="AC20" s="5">
        <f>IF($D20="","",'HK1'!AC20+'HK2'!AC20)</f>
        <v>0</v>
      </c>
      <c r="AD20" s="5">
        <f>IF($D20="","",'HK1'!AD20+'HK2'!AD20)</f>
        <v>0</v>
      </c>
      <c r="AE20" s="21">
        <f t="shared" si="15"/>
        <v>0</v>
      </c>
      <c r="AF20" s="5">
        <f>IF($D20="","",'HK1'!AF20+'HK2'!AF20)</f>
        <v>1.2</v>
      </c>
      <c r="AG20" s="5">
        <f>IF($D20="","",'HK1'!AG20+'HK2'!AG20)</f>
        <v>0</v>
      </c>
      <c r="AH20" s="7">
        <f t="shared" si="16"/>
        <v>92.3</v>
      </c>
      <c r="AI20" s="8">
        <f t="shared" si="8"/>
        <v>307.7</v>
      </c>
    </row>
    <row r="21" spans="1:35">
      <c r="A21" s="4">
        <f>IF(D21="","",SUBTOTAL(3,$D$4:$D21))</f>
        <v>18</v>
      </c>
      <c r="B21" s="18" t="s">
        <v>77</v>
      </c>
      <c r="C21" s="19" t="s">
        <v>45</v>
      </c>
      <c r="D21" s="10" t="s">
        <v>78</v>
      </c>
      <c r="E21" s="5">
        <f>IF($D21="","",'HK1'!E21+'HK2'!E21)</f>
        <v>8</v>
      </c>
      <c r="F21" s="5">
        <f>IF($D21="","",'HK1'!F21+'HK2'!F21)</f>
        <v>0</v>
      </c>
      <c r="G21" s="5">
        <f>IF($D21="","",'HK1'!G21+'HK2'!G21)</f>
        <v>0</v>
      </c>
      <c r="H21" s="5">
        <f>IF($D21="","",'HK1'!H21+'HK2'!H21)</f>
        <v>0</v>
      </c>
      <c r="I21" s="20">
        <f t="shared" si="9"/>
        <v>8</v>
      </c>
      <c r="J21" s="5">
        <f>IF($D21="","",'HK1'!J21+'HK2'!J21)</f>
        <v>14.399999999999999</v>
      </c>
      <c r="K21" s="5">
        <f>IF($D21="","",'HK1'!K21+'HK2'!K21)</f>
        <v>11.2</v>
      </c>
      <c r="L21" s="5">
        <f>IF($D21="","",'HK1'!L21+'HK2'!L21)</f>
        <v>0</v>
      </c>
      <c r="M21" s="5">
        <f>IF($D21="","",'HK1'!M21+'HK2'!M21)</f>
        <v>0</v>
      </c>
      <c r="N21" s="21">
        <f t="shared" si="10"/>
        <v>25.599999999999998</v>
      </c>
      <c r="O21" s="5">
        <f>IF($D21="","",'HK1'!O21+'HK2'!O21)</f>
        <v>304</v>
      </c>
      <c r="P21" s="5">
        <f>IF($D21="","",'HK1'!P21+'HK2'!P21)</f>
        <v>193</v>
      </c>
      <c r="Q21" s="5">
        <f>IF($D21="","",'HK1'!Q21+'HK2'!Q21)</f>
        <v>260</v>
      </c>
      <c r="R21" s="21">
        <f t="shared" si="11"/>
        <v>11.85</v>
      </c>
      <c r="S21" s="5">
        <f>IF($D21="","",'HK1'!S21+'HK2'!S21)</f>
        <v>0</v>
      </c>
      <c r="T21" s="5">
        <f>IF($D21="","",'HK1'!T21+'HK2'!T21)</f>
        <v>0</v>
      </c>
      <c r="U21" s="5">
        <f>IF($D21="","",'HK1'!U21+'HK2'!U21)</f>
        <v>0</v>
      </c>
      <c r="V21" s="21">
        <f t="shared" si="12"/>
        <v>0</v>
      </c>
      <c r="W21" s="5">
        <f>IF($D21="","",'HK1'!W21+'HK2'!W21)</f>
        <v>0</v>
      </c>
      <c r="X21" s="5">
        <f>IF($D21="","",'HK1'!X21+'HK2'!X21)</f>
        <v>0</v>
      </c>
      <c r="Y21" s="21">
        <f t="shared" si="13"/>
        <v>0</v>
      </c>
      <c r="Z21" s="5">
        <f>IF($D21="","",'HK1'!Z21+'HK2'!Z21)</f>
        <v>0</v>
      </c>
      <c r="AA21" s="5">
        <f>IF($D21="","",'HK1'!AA21+'HK2'!AA21)</f>
        <v>0</v>
      </c>
      <c r="AB21" s="21">
        <f t="shared" si="14"/>
        <v>0</v>
      </c>
      <c r="AC21" s="5">
        <f>IF($D21="","",'HK1'!AC21+'HK2'!AC21)</f>
        <v>0</v>
      </c>
      <c r="AD21" s="5">
        <f>IF($D21="","",'HK1'!AD21+'HK2'!AD21)</f>
        <v>0</v>
      </c>
      <c r="AE21" s="21">
        <f t="shared" si="15"/>
        <v>0</v>
      </c>
      <c r="AF21" s="5">
        <f>IF($D21="","",'HK1'!AF21+'HK2'!AF21)</f>
        <v>0</v>
      </c>
      <c r="AG21" s="5">
        <f>IF($D21="","",'HK1'!AG21+'HK2'!AG21)</f>
        <v>0</v>
      </c>
      <c r="AH21" s="7">
        <f t="shared" si="16"/>
        <v>45.5</v>
      </c>
      <c r="AI21" s="8">
        <f t="shared" si="8"/>
        <v>151.69999999999999</v>
      </c>
    </row>
    <row r="22" spans="1:35">
      <c r="A22" s="4">
        <f>IF(D22="","",SUBTOTAL(3,$D$4:$D22))</f>
        <v>19</v>
      </c>
      <c r="B22" s="18" t="s">
        <v>79</v>
      </c>
      <c r="C22" s="19" t="s">
        <v>45</v>
      </c>
      <c r="D22" s="10" t="s">
        <v>80</v>
      </c>
      <c r="E22" s="5">
        <f>IF($D22="","",'HK1'!E22+'HK2'!E22)</f>
        <v>15</v>
      </c>
      <c r="F22" s="5">
        <f>IF($D22="","",'HK1'!F22+'HK2'!F22)</f>
        <v>0</v>
      </c>
      <c r="G22" s="5">
        <f>IF($D22="","",'HK1'!G22+'HK2'!G22)</f>
        <v>0</v>
      </c>
      <c r="H22" s="5">
        <f>IF($D22="","",'HK1'!H22+'HK2'!H22)</f>
        <v>0</v>
      </c>
      <c r="I22" s="20">
        <f t="shared" si="9"/>
        <v>15</v>
      </c>
      <c r="J22" s="5">
        <f>IF($D22="","",'HK1'!J22+'HK2'!J22)</f>
        <v>17.600000000000001</v>
      </c>
      <c r="K22" s="5">
        <f>IF($D22="","",'HK1'!K22+'HK2'!K22)</f>
        <v>15.200000000000001</v>
      </c>
      <c r="L22" s="5">
        <f>IF($D22="","",'HK1'!L22+'HK2'!L22)</f>
        <v>0</v>
      </c>
      <c r="M22" s="5">
        <f>IF($D22="","",'HK1'!M22+'HK2'!M22)</f>
        <v>0</v>
      </c>
      <c r="N22" s="21">
        <f t="shared" si="10"/>
        <v>32.800000000000004</v>
      </c>
      <c r="O22" s="5">
        <f>IF($D22="","",'HK1'!O22+'HK2'!O22)</f>
        <v>436</v>
      </c>
      <c r="P22" s="5">
        <f>IF($D22="","",'HK1'!P22+'HK2'!P22)</f>
        <v>340</v>
      </c>
      <c r="Q22" s="5">
        <f>IF($D22="","",'HK1'!Q22+'HK2'!Q22)</f>
        <v>386</v>
      </c>
      <c r="R22" s="21">
        <f t="shared" si="11"/>
        <v>19.5</v>
      </c>
      <c r="S22" s="5">
        <f>IF($D22="","",'HK1'!S22+'HK2'!S22)</f>
        <v>87</v>
      </c>
      <c r="T22" s="5">
        <f>IF($D22="","",'HK1'!T22+'HK2'!T22)</f>
        <v>58</v>
      </c>
      <c r="U22" s="5">
        <f>IF($D22="","",'HK1'!U22+'HK2'!U22)</f>
        <v>87</v>
      </c>
      <c r="V22" s="21">
        <f t="shared" si="12"/>
        <v>5.8</v>
      </c>
      <c r="W22" s="5">
        <f>IF($D22="","",'HK1'!W22+'HK2'!W22)</f>
        <v>0</v>
      </c>
      <c r="X22" s="5">
        <f>IF($D22="","",'HK1'!X22+'HK2'!X22)</f>
        <v>0</v>
      </c>
      <c r="Y22" s="21">
        <f t="shared" si="13"/>
        <v>0</v>
      </c>
      <c r="Z22" s="5">
        <f>IF($D22="","",'HK1'!Z22+'HK2'!Z22)</f>
        <v>0</v>
      </c>
      <c r="AA22" s="5">
        <f>IF($D22="","",'HK1'!AA22+'HK2'!AA22)</f>
        <v>0</v>
      </c>
      <c r="AB22" s="21">
        <f t="shared" si="14"/>
        <v>0</v>
      </c>
      <c r="AC22" s="5">
        <f>IF($D22="","",'HK1'!AC22+'HK2'!AC22)</f>
        <v>0</v>
      </c>
      <c r="AD22" s="5">
        <f>IF($D22="","",'HK1'!AD22+'HK2'!AD22)</f>
        <v>0</v>
      </c>
      <c r="AE22" s="21">
        <f t="shared" si="15"/>
        <v>0</v>
      </c>
      <c r="AF22" s="5">
        <f>IF($D22="","",'HK1'!AF22+'HK2'!AF22)</f>
        <v>0</v>
      </c>
      <c r="AG22" s="5">
        <f>IF($D22="","",'HK1'!AG22+'HK2'!AG22)</f>
        <v>2.4</v>
      </c>
      <c r="AH22" s="7">
        <f t="shared" si="16"/>
        <v>75.5</v>
      </c>
      <c r="AI22" s="8">
        <f t="shared" si="8"/>
        <v>251.7</v>
      </c>
    </row>
    <row r="23" spans="1:35">
      <c r="A23" s="4">
        <f>IF(D23="","",SUBTOTAL(3,$D$4:$D23))</f>
        <v>20</v>
      </c>
      <c r="B23" s="18" t="s">
        <v>81</v>
      </c>
      <c r="C23" s="19" t="s">
        <v>45</v>
      </c>
      <c r="D23" s="10" t="s">
        <v>82</v>
      </c>
      <c r="E23" s="5">
        <f>IF($D23="","",'HK1'!E23+'HK2'!E23)</f>
        <v>16</v>
      </c>
      <c r="F23" s="5">
        <f>IF($D23="","",'HK1'!F23+'HK2'!F23)</f>
        <v>0</v>
      </c>
      <c r="G23" s="5">
        <f>IF($D23="","",'HK1'!G23+'HK2'!G23)</f>
        <v>0</v>
      </c>
      <c r="H23" s="5">
        <f>IF($D23="","",'HK1'!H23+'HK2'!H23)</f>
        <v>0</v>
      </c>
      <c r="I23" s="20">
        <f t="shared" si="9"/>
        <v>16</v>
      </c>
      <c r="J23" s="5">
        <f>IF($D23="","",'HK1'!J23+'HK2'!J23)</f>
        <v>13.2</v>
      </c>
      <c r="K23" s="5">
        <f>IF($D23="","",'HK1'!K23+'HK2'!K23)</f>
        <v>6</v>
      </c>
      <c r="L23" s="5">
        <f>IF($D23="","",'HK1'!L23+'HK2'!L23)</f>
        <v>0</v>
      </c>
      <c r="M23" s="5">
        <f>IF($D23="","",'HK1'!M23+'HK2'!M23)</f>
        <v>0</v>
      </c>
      <c r="N23" s="21">
        <f t="shared" si="10"/>
        <v>19.2</v>
      </c>
      <c r="O23" s="5">
        <f>IF($D23="","",'HK1'!O23+'HK2'!O23)</f>
        <v>734</v>
      </c>
      <c r="P23" s="5">
        <f>IF($D23="","",'HK1'!P23+'HK2'!P23)</f>
        <v>678</v>
      </c>
      <c r="Q23" s="5">
        <f>IF($D23="","",'HK1'!Q23+'HK2'!Q23)</f>
        <v>747</v>
      </c>
      <c r="R23" s="21">
        <f t="shared" si="11"/>
        <v>33.25</v>
      </c>
      <c r="S23" s="5">
        <f>IF($D23="","",'HK1'!S23+'HK2'!S23)</f>
        <v>0</v>
      </c>
      <c r="T23" s="5">
        <f>IF($D23="","",'HK1'!T23+'HK2'!T23)</f>
        <v>0</v>
      </c>
      <c r="U23" s="5">
        <f>IF($D23="","",'HK1'!U23+'HK2'!U23)</f>
        <v>0</v>
      </c>
      <c r="V23" s="21">
        <f t="shared" si="12"/>
        <v>0</v>
      </c>
      <c r="W23" s="5">
        <f>IF($D23="","",'HK1'!W23+'HK2'!W23)</f>
        <v>0</v>
      </c>
      <c r="X23" s="5">
        <f>IF($D23="","",'HK1'!X23+'HK2'!X23)</f>
        <v>0</v>
      </c>
      <c r="Y23" s="21">
        <f t="shared" si="13"/>
        <v>0</v>
      </c>
      <c r="Z23" s="5">
        <f>IF($D23="","",'HK1'!Z23+'HK2'!Z23)</f>
        <v>0</v>
      </c>
      <c r="AA23" s="5">
        <f>IF($D23="","",'HK1'!AA23+'HK2'!AA23)</f>
        <v>0</v>
      </c>
      <c r="AB23" s="21">
        <f t="shared" si="14"/>
        <v>0</v>
      </c>
      <c r="AC23" s="5">
        <f>IF($D23="","",'HK1'!AC23+'HK2'!AC23)</f>
        <v>0</v>
      </c>
      <c r="AD23" s="5">
        <f>IF($D23="","",'HK1'!AD23+'HK2'!AD23)</f>
        <v>0</v>
      </c>
      <c r="AE23" s="21">
        <f t="shared" si="15"/>
        <v>0</v>
      </c>
      <c r="AF23" s="5">
        <f>IF($D23="","",'HK1'!AF23+'HK2'!AF23)</f>
        <v>1.2</v>
      </c>
      <c r="AG23" s="5">
        <f>IF($D23="","",'HK1'!AG23+'HK2'!AG23)</f>
        <v>0</v>
      </c>
      <c r="AH23" s="7">
        <f t="shared" si="16"/>
        <v>69.7</v>
      </c>
      <c r="AI23" s="8">
        <f t="shared" si="8"/>
        <v>232.3</v>
      </c>
    </row>
    <row r="24" spans="1:35">
      <c r="A24" s="4">
        <f>IF(D24="","",SUBTOTAL(3,$D$4:$D24))</f>
        <v>21</v>
      </c>
      <c r="B24" s="18" t="s">
        <v>83</v>
      </c>
      <c r="C24" s="19" t="s">
        <v>45</v>
      </c>
      <c r="D24" s="10" t="s">
        <v>84</v>
      </c>
      <c r="E24" s="5">
        <f>IF($D24="","",'HK1'!E24+'HK2'!E24)</f>
        <v>0</v>
      </c>
      <c r="F24" s="5">
        <f>IF($D24="","",'HK1'!F24+'HK2'!F24)</f>
        <v>0</v>
      </c>
      <c r="G24" s="5">
        <f>IF($D24="","",'HK1'!G24+'HK2'!G24)</f>
        <v>0</v>
      </c>
      <c r="H24" s="5">
        <f>IF($D24="","",'HK1'!H24+'HK2'!H24)</f>
        <v>0</v>
      </c>
      <c r="I24" s="20">
        <f t="shared" si="9"/>
        <v>0</v>
      </c>
      <c r="J24" s="5">
        <f>IF($D24="","",'HK1'!J24+'HK2'!J24)</f>
        <v>15.6</v>
      </c>
      <c r="K24" s="5">
        <f>IF($D24="","",'HK1'!K24+'HK2'!K24)</f>
        <v>4.8</v>
      </c>
      <c r="L24" s="5">
        <f>IF($D24="","",'HK1'!L24+'HK2'!L24)</f>
        <v>0</v>
      </c>
      <c r="M24" s="5">
        <f>IF($D24="","",'HK1'!M24+'HK2'!M24)</f>
        <v>0</v>
      </c>
      <c r="N24" s="21">
        <f t="shared" si="10"/>
        <v>20.399999999999999</v>
      </c>
      <c r="O24" s="5">
        <f>IF($D24="","",'HK1'!O24+'HK2'!O24)</f>
        <v>200</v>
      </c>
      <c r="P24" s="5">
        <f>IF($D24="","",'HK1'!P24+'HK2'!P24)</f>
        <v>127</v>
      </c>
      <c r="Q24" s="5">
        <f>IF($D24="","",'HK1'!Q24+'HK2'!Q24)</f>
        <v>115</v>
      </c>
      <c r="R24" s="21">
        <f t="shared" si="11"/>
        <v>10.6</v>
      </c>
      <c r="S24" s="5">
        <f>IF($D24="","",'HK1'!S24+'HK2'!S24)</f>
        <v>0</v>
      </c>
      <c r="T24" s="5">
        <f>IF($D24="","",'HK1'!T24+'HK2'!T24)</f>
        <v>0</v>
      </c>
      <c r="U24" s="5">
        <f>IF($D24="","",'HK1'!U24+'HK2'!U24)</f>
        <v>0</v>
      </c>
      <c r="V24" s="21">
        <f t="shared" si="12"/>
        <v>0</v>
      </c>
      <c r="W24" s="5">
        <f>IF($D24="","",'HK1'!W24+'HK2'!W24)</f>
        <v>0</v>
      </c>
      <c r="X24" s="5">
        <f>IF($D24="","",'HK1'!X24+'HK2'!X24)</f>
        <v>0</v>
      </c>
      <c r="Y24" s="21">
        <f t="shared" si="13"/>
        <v>0</v>
      </c>
      <c r="Z24" s="5">
        <f>IF($D24="","",'HK1'!Z24+'HK2'!Z24)</f>
        <v>0</v>
      </c>
      <c r="AA24" s="5">
        <f>IF($D24="","",'HK1'!AA24+'HK2'!AA24)</f>
        <v>0</v>
      </c>
      <c r="AB24" s="21">
        <f t="shared" si="14"/>
        <v>0</v>
      </c>
      <c r="AC24" s="5">
        <f>IF($D24="","",'HK1'!AC24+'HK2'!AC24)</f>
        <v>0</v>
      </c>
      <c r="AD24" s="5">
        <f>IF($D24="","",'HK1'!AD24+'HK2'!AD24)</f>
        <v>0</v>
      </c>
      <c r="AE24" s="21">
        <f t="shared" si="15"/>
        <v>0</v>
      </c>
      <c r="AF24" s="5">
        <f>IF($D24="","",'HK1'!AF24+'HK2'!AF24)</f>
        <v>0</v>
      </c>
      <c r="AG24" s="5">
        <f>IF($D24="","",'HK1'!AG24+'HK2'!AG24)</f>
        <v>3.6</v>
      </c>
      <c r="AH24" s="7">
        <f t="shared" si="16"/>
        <v>34.6</v>
      </c>
      <c r="AI24" s="8">
        <f t="shared" si="8"/>
        <v>115.3</v>
      </c>
    </row>
    <row r="25" spans="1:35">
      <c r="A25" s="4">
        <f>IF(D25="","",SUBTOTAL(3,$D$4:$D25))</f>
        <v>22</v>
      </c>
      <c r="B25" s="18" t="s">
        <v>85</v>
      </c>
      <c r="C25" s="19" t="s">
        <v>45</v>
      </c>
      <c r="D25" s="10" t="s">
        <v>86</v>
      </c>
      <c r="E25" s="5">
        <f>IF($D25="","",'HK1'!E25+'HK2'!E25)</f>
        <v>4</v>
      </c>
      <c r="F25" s="5">
        <f>IF($D25="","",'HK1'!F25+'HK2'!F25)</f>
        <v>0</v>
      </c>
      <c r="G25" s="5">
        <f>IF($D25="","",'HK1'!G25+'HK2'!G25)</f>
        <v>0</v>
      </c>
      <c r="H25" s="5">
        <f>IF($D25="","",'HK1'!H25+'HK2'!H25)</f>
        <v>0</v>
      </c>
      <c r="I25" s="20">
        <f t="shared" si="9"/>
        <v>4</v>
      </c>
      <c r="J25" s="5">
        <f>IF($D25="","",'HK1'!J25+'HK2'!J25)</f>
        <v>7.1999999999999993</v>
      </c>
      <c r="K25" s="5">
        <f>IF($D25="","",'HK1'!K25+'HK2'!K25)</f>
        <v>4.8</v>
      </c>
      <c r="L25" s="5">
        <f>IF($D25="","",'HK1'!L25+'HK2'!L25)</f>
        <v>0</v>
      </c>
      <c r="M25" s="5">
        <f>IF($D25="","",'HK1'!M25+'HK2'!M25)</f>
        <v>0</v>
      </c>
      <c r="N25" s="21">
        <f t="shared" si="10"/>
        <v>12</v>
      </c>
      <c r="O25" s="5">
        <f>IF($D25="","",'HK1'!O25+'HK2'!O25)</f>
        <v>242</v>
      </c>
      <c r="P25" s="5">
        <f>IF($D25="","",'HK1'!P25+'HK2'!P25)</f>
        <v>202</v>
      </c>
      <c r="Q25" s="5">
        <f>IF($D25="","",'HK1'!Q25+'HK2'!Q25)</f>
        <v>194</v>
      </c>
      <c r="R25" s="21">
        <f t="shared" si="11"/>
        <v>12.5</v>
      </c>
      <c r="S25" s="5">
        <f>IF($D25="","",'HK1'!S25+'HK2'!S25)</f>
        <v>101</v>
      </c>
      <c r="T25" s="5">
        <f>IF($D25="","",'HK1'!T25+'HK2'!T25)</f>
        <v>0</v>
      </c>
      <c r="U25" s="5">
        <f>IF($D25="","",'HK1'!U25+'HK2'!U25)</f>
        <v>101</v>
      </c>
      <c r="V25" s="21">
        <f t="shared" si="12"/>
        <v>0</v>
      </c>
      <c r="W25" s="5">
        <f>IF($D25="","",'HK1'!W25+'HK2'!W25)</f>
        <v>0</v>
      </c>
      <c r="X25" s="5">
        <f>IF($D25="","",'HK1'!X25+'HK2'!X25)</f>
        <v>0</v>
      </c>
      <c r="Y25" s="21">
        <f t="shared" si="13"/>
        <v>0</v>
      </c>
      <c r="Z25" s="5">
        <f>IF($D25="","",'HK1'!Z25+'HK2'!Z25)</f>
        <v>0</v>
      </c>
      <c r="AA25" s="5">
        <f>IF($D25="","",'HK1'!AA25+'HK2'!AA25)</f>
        <v>0</v>
      </c>
      <c r="AB25" s="21">
        <f t="shared" si="14"/>
        <v>0</v>
      </c>
      <c r="AC25" s="5">
        <f>IF($D25="","",'HK1'!AC25+'HK2'!AC25)</f>
        <v>0</v>
      </c>
      <c r="AD25" s="5">
        <f>IF($D25="","",'HK1'!AD25+'HK2'!AD25)</f>
        <v>0</v>
      </c>
      <c r="AE25" s="21">
        <f t="shared" si="15"/>
        <v>0</v>
      </c>
      <c r="AF25" s="5">
        <f>IF($D25="","",'HK1'!AF25+'HK2'!AF25)</f>
        <v>0</v>
      </c>
      <c r="AG25" s="5">
        <f>IF($D25="","",'HK1'!AG25+'HK2'!AG25)</f>
        <v>0</v>
      </c>
      <c r="AH25" s="7">
        <f t="shared" si="16"/>
        <v>28.5</v>
      </c>
      <c r="AI25" s="8">
        <f t="shared" si="8"/>
        <v>95</v>
      </c>
    </row>
    <row r="26" spans="1:35">
      <c r="A26" s="4">
        <f>IF(D26="","",SUBTOTAL(3,$D$4:$D26))</f>
        <v>23</v>
      </c>
      <c r="B26" s="18" t="s">
        <v>87</v>
      </c>
      <c r="C26" s="19" t="s">
        <v>45</v>
      </c>
      <c r="D26" s="10" t="s">
        <v>88</v>
      </c>
      <c r="E26" s="5">
        <f>IF($D26="","",'HK1'!E26+'HK2'!E26)</f>
        <v>9</v>
      </c>
      <c r="F26" s="5">
        <f>IF($D26="","",'HK1'!F26+'HK2'!F26)</f>
        <v>0</v>
      </c>
      <c r="G26" s="5">
        <f>IF($D26="","",'HK1'!G26+'HK2'!G26)</f>
        <v>0</v>
      </c>
      <c r="H26" s="5">
        <f>IF($D26="","",'HK1'!H26+'HK2'!H26)</f>
        <v>0</v>
      </c>
      <c r="I26" s="20">
        <f t="shared" si="9"/>
        <v>9</v>
      </c>
      <c r="J26" s="5">
        <f>IF($D26="","",'HK1'!J26+'HK2'!J26)</f>
        <v>6.8</v>
      </c>
      <c r="K26" s="5">
        <f>IF($D26="","",'HK1'!K26+'HK2'!K26)</f>
        <v>9.6000000000000014</v>
      </c>
      <c r="L26" s="5">
        <f>IF($D26="","",'HK1'!L26+'HK2'!L26)</f>
        <v>0</v>
      </c>
      <c r="M26" s="5">
        <f>IF($D26="","",'HK1'!M26+'HK2'!M26)</f>
        <v>0</v>
      </c>
      <c r="N26" s="21">
        <f t="shared" si="10"/>
        <v>16.400000000000002</v>
      </c>
      <c r="O26" s="5">
        <f>IF($D26="","",'HK1'!O26+'HK2'!O26)</f>
        <v>341</v>
      </c>
      <c r="P26" s="5">
        <f>IF($D26="","",'HK1'!P26+'HK2'!P26)</f>
        <v>452</v>
      </c>
      <c r="Q26" s="5">
        <f>IF($D26="","",'HK1'!Q26+'HK2'!Q26)</f>
        <v>346</v>
      </c>
      <c r="R26" s="21">
        <f t="shared" si="11"/>
        <v>22.35</v>
      </c>
      <c r="S26" s="5">
        <f>IF($D26="","",'HK1'!S26+'HK2'!S26)</f>
        <v>133</v>
      </c>
      <c r="T26" s="5">
        <f>IF($D26="","",'HK1'!T26+'HK2'!T26)</f>
        <v>0</v>
      </c>
      <c r="U26" s="5">
        <f>IF($D26="","",'HK1'!U26+'HK2'!U26)</f>
        <v>133</v>
      </c>
      <c r="V26" s="21">
        <f t="shared" si="12"/>
        <v>0</v>
      </c>
      <c r="W26" s="5">
        <f>IF($D26="","",'HK1'!W26+'HK2'!W26)</f>
        <v>0</v>
      </c>
      <c r="X26" s="5">
        <f>IF($D26="","",'HK1'!X26+'HK2'!X26)</f>
        <v>0</v>
      </c>
      <c r="Y26" s="21">
        <f t="shared" si="13"/>
        <v>0</v>
      </c>
      <c r="Z26" s="5">
        <f>IF($D26="","",'HK1'!Z26+'HK2'!Z26)</f>
        <v>0</v>
      </c>
      <c r="AA26" s="5">
        <f>IF($D26="","",'HK1'!AA26+'HK2'!AA26)</f>
        <v>0</v>
      </c>
      <c r="AB26" s="21">
        <f t="shared" si="14"/>
        <v>0</v>
      </c>
      <c r="AC26" s="5">
        <f>IF($D26="","",'HK1'!AC26+'HK2'!AC26)</f>
        <v>0</v>
      </c>
      <c r="AD26" s="5">
        <f>IF($D26="","",'HK1'!AD26+'HK2'!AD26)</f>
        <v>0</v>
      </c>
      <c r="AE26" s="21">
        <f t="shared" si="15"/>
        <v>0</v>
      </c>
      <c r="AF26" s="5">
        <f>IF($D26="","",'HK1'!AF26+'HK2'!AF26)</f>
        <v>1.2</v>
      </c>
      <c r="AG26" s="5">
        <f>IF($D26="","",'HK1'!AG26+'HK2'!AG26)</f>
        <v>0</v>
      </c>
      <c r="AH26" s="7">
        <f t="shared" si="16"/>
        <v>49</v>
      </c>
      <c r="AI26" s="8">
        <f t="shared" si="8"/>
        <v>163.30000000000001</v>
      </c>
    </row>
    <row r="27" spans="1:35">
      <c r="A27" s="4">
        <f>IF(D27="","",SUBTOTAL(3,$D$4:$D27))</f>
        <v>24</v>
      </c>
      <c r="B27" s="18" t="s">
        <v>89</v>
      </c>
      <c r="C27" s="19" t="s">
        <v>45</v>
      </c>
      <c r="D27" s="10" t="s">
        <v>90</v>
      </c>
      <c r="E27" s="5">
        <f>IF($D27="","",'HK1'!E27+'HK2'!E27)</f>
        <v>0</v>
      </c>
      <c r="F27" s="5">
        <f>IF($D27="","",'HK1'!F27+'HK2'!F27)</f>
        <v>6</v>
      </c>
      <c r="G27" s="5">
        <f>IF($D27="","",'HK1'!G27+'HK2'!G27)</f>
        <v>0</v>
      </c>
      <c r="H27" s="5">
        <f>IF($D27="","",'HK1'!H27+'HK2'!H27)</f>
        <v>0</v>
      </c>
      <c r="I27" s="20">
        <f t="shared" si="9"/>
        <v>12</v>
      </c>
      <c r="J27" s="5">
        <f>IF($D27="","",'HK1'!J27+'HK2'!J27)</f>
        <v>1.2</v>
      </c>
      <c r="K27" s="5">
        <f>IF($D27="","",'HK1'!K27+'HK2'!K27)</f>
        <v>1.2</v>
      </c>
      <c r="L27" s="5">
        <f>IF($D27="","",'HK1'!L27+'HK2'!L27)</f>
        <v>0</v>
      </c>
      <c r="M27" s="5">
        <f>IF($D27="","",'HK1'!M27+'HK2'!M27)</f>
        <v>0</v>
      </c>
      <c r="N27" s="21">
        <f t="shared" si="10"/>
        <v>2.4</v>
      </c>
      <c r="O27" s="5">
        <f>IF($D27="","",'HK1'!O27+'HK2'!O27)</f>
        <v>0</v>
      </c>
      <c r="P27" s="5">
        <f>IF($D27="","",'HK1'!P27+'HK2'!P27)</f>
        <v>28</v>
      </c>
      <c r="Q27" s="5">
        <f>IF($D27="","",'HK1'!Q27+'HK2'!Q27)</f>
        <v>0</v>
      </c>
      <c r="R27" s="21">
        <f t="shared" si="11"/>
        <v>1.4</v>
      </c>
      <c r="S27" s="5">
        <f>IF($D27="","",'HK1'!S27+'HK2'!S27)</f>
        <v>173</v>
      </c>
      <c r="T27" s="5">
        <f>IF($D27="","",'HK1'!T27+'HK2'!T27)</f>
        <v>183</v>
      </c>
      <c r="U27" s="5">
        <f>IF($D27="","",'HK1'!U27+'HK2'!U27)</f>
        <v>173</v>
      </c>
      <c r="V27" s="21">
        <f t="shared" si="12"/>
        <v>18.3</v>
      </c>
      <c r="W27" s="5">
        <f>IF($D27="","",'HK1'!W27+'HK2'!W27)</f>
        <v>0</v>
      </c>
      <c r="X27" s="5">
        <f>IF($D27="","",'HK1'!X27+'HK2'!X27)</f>
        <v>0</v>
      </c>
      <c r="Y27" s="21">
        <f t="shared" si="13"/>
        <v>0</v>
      </c>
      <c r="Z27" s="5">
        <f>IF($D27="","",'HK1'!Z27+'HK2'!Z27)</f>
        <v>0</v>
      </c>
      <c r="AA27" s="5">
        <f>IF($D27="","",'HK1'!AA27+'HK2'!AA27)</f>
        <v>0</v>
      </c>
      <c r="AB27" s="21">
        <f t="shared" si="14"/>
        <v>0</v>
      </c>
      <c r="AC27" s="5">
        <f>IF($D27="","",'HK1'!AC27+'HK2'!AC27)</f>
        <v>0</v>
      </c>
      <c r="AD27" s="5">
        <f>IF($D27="","",'HK1'!AD27+'HK2'!AD27)</f>
        <v>0</v>
      </c>
      <c r="AE27" s="21">
        <f t="shared" si="15"/>
        <v>0</v>
      </c>
      <c r="AF27" s="5">
        <f>IF($D27="","",'HK1'!AF27+'HK2'!AF27)</f>
        <v>0</v>
      </c>
      <c r="AG27" s="5">
        <f>IF($D27="","",'HK1'!AG27+'HK2'!AG27)</f>
        <v>0</v>
      </c>
      <c r="AH27" s="7">
        <f t="shared" si="16"/>
        <v>34.1</v>
      </c>
      <c r="AI27" s="8">
        <f t="shared" si="8"/>
        <v>113.7</v>
      </c>
    </row>
    <row r="28" spans="1:35">
      <c r="A28" s="4">
        <f>IF(D28="","",SUBTOTAL(3,$D$4:$D28))</f>
        <v>25</v>
      </c>
      <c r="B28" s="18" t="s">
        <v>91</v>
      </c>
      <c r="C28" s="19" t="s">
        <v>45</v>
      </c>
      <c r="D28" s="10" t="s">
        <v>92</v>
      </c>
      <c r="E28" s="5">
        <f>IF($D28="","",'HK1'!E28+'HK2'!E28)</f>
        <v>0</v>
      </c>
      <c r="F28" s="5">
        <f>IF($D28="","",'HK1'!F28+'HK2'!F28)</f>
        <v>0</v>
      </c>
      <c r="G28" s="5">
        <f>IF($D28="","",'HK1'!G28+'HK2'!G28)</f>
        <v>0</v>
      </c>
      <c r="H28" s="5">
        <f>IF($D28="","",'HK1'!H28+'HK2'!H28)</f>
        <v>0</v>
      </c>
      <c r="I28" s="20">
        <f t="shared" si="9"/>
        <v>0</v>
      </c>
      <c r="J28" s="5">
        <f>IF($D28="","",'HK1'!J28+'HK2'!J28)</f>
        <v>19.600000000000001</v>
      </c>
      <c r="K28" s="5">
        <f>IF($D28="","",'HK1'!K28+'HK2'!K28)</f>
        <v>10</v>
      </c>
      <c r="L28" s="5">
        <f>IF($D28="","",'HK1'!L28+'HK2'!L28)</f>
        <v>0</v>
      </c>
      <c r="M28" s="5">
        <f>IF($D28="","",'HK1'!M28+'HK2'!M28)</f>
        <v>0</v>
      </c>
      <c r="N28" s="21">
        <f t="shared" si="10"/>
        <v>29.6</v>
      </c>
      <c r="O28" s="5">
        <f>IF($D28="","",'HK1'!O28+'HK2'!O28)</f>
        <v>129</v>
      </c>
      <c r="P28" s="5">
        <f>IF($D28="","",'HK1'!P28+'HK2'!P28)</f>
        <v>338</v>
      </c>
      <c r="Q28" s="5">
        <f>IF($D28="","",'HK1'!Q28+'HK2'!Q28)</f>
        <v>191</v>
      </c>
      <c r="R28" s="21">
        <f t="shared" si="11"/>
        <v>13.8</v>
      </c>
      <c r="S28" s="5">
        <f>IF($D28="","",'HK1'!S28+'HK2'!S28)</f>
        <v>331</v>
      </c>
      <c r="T28" s="5">
        <f>IF($D28="","",'HK1'!T28+'HK2'!T28)</f>
        <v>356</v>
      </c>
      <c r="U28" s="5">
        <f>IF($D28="","",'HK1'!U28+'HK2'!U28)</f>
        <v>331</v>
      </c>
      <c r="V28" s="21">
        <f t="shared" si="12"/>
        <v>35.6</v>
      </c>
      <c r="W28" s="5">
        <f>IF($D28="","",'HK1'!W28+'HK2'!W28)</f>
        <v>0</v>
      </c>
      <c r="X28" s="5">
        <f>IF($D28="","",'HK1'!X28+'HK2'!X28)</f>
        <v>0</v>
      </c>
      <c r="Y28" s="21">
        <f t="shared" si="13"/>
        <v>0</v>
      </c>
      <c r="Z28" s="5">
        <f>IF($D28="","",'HK1'!Z28+'HK2'!Z28)</f>
        <v>0</v>
      </c>
      <c r="AA28" s="5">
        <f>IF($D28="","",'HK1'!AA28+'HK2'!AA28)</f>
        <v>0</v>
      </c>
      <c r="AB28" s="21">
        <f t="shared" si="14"/>
        <v>0</v>
      </c>
      <c r="AC28" s="5">
        <f>IF($D28="","",'HK1'!AC28+'HK2'!AC28)</f>
        <v>0</v>
      </c>
      <c r="AD28" s="5">
        <f>IF($D28="","",'HK1'!AD28+'HK2'!AD28)</f>
        <v>0</v>
      </c>
      <c r="AE28" s="21">
        <f t="shared" si="15"/>
        <v>0</v>
      </c>
      <c r="AF28" s="5">
        <f>IF($D28="","",'HK1'!AF28+'HK2'!AF28)</f>
        <v>0</v>
      </c>
      <c r="AG28" s="5">
        <f>IF($D28="","",'HK1'!AG28+'HK2'!AG28)</f>
        <v>0</v>
      </c>
      <c r="AH28" s="7">
        <f t="shared" si="16"/>
        <v>79</v>
      </c>
      <c r="AI28" s="8">
        <f t="shared" si="8"/>
        <v>263.3</v>
      </c>
    </row>
    <row r="29" spans="1:35">
      <c r="A29" s="4">
        <f>IF(D29="","",SUBTOTAL(3,$D$4:$D29))</f>
        <v>26</v>
      </c>
      <c r="B29" s="18" t="s">
        <v>93</v>
      </c>
      <c r="C29" s="19" t="s">
        <v>45</v>
      </c>
      <c r="D29" s="10" t="s">
        <v>94</v>
      </c>
      <c r="E29" s="5">
        <f>IF($D29="","",'HK1'!E29+'HK2'!E29)</f>
        <v>0</v>
      </c>
      <c r="F29" s="5">
        <f>IF($D29="","",'HK1'!F29+'HK2'!F29)</f>
        <v>0</v>
      </c>
      <c r="G29" s="5">
        <f>IF($D29="","",'HK1'!G29+'HK2'!G29)</f>
        <v>0</v>
      </c>
      <c r="H29" s="5">
        <f>IF($D29="","",'HK1'!H29+'HK2'!H29)</f>
        <v>0</v>
      </c>
      <c r="I29" s="20">
        <f t="shared" si="9"/>
        <v>0</v>
      </c>
      <c r="J29" s="5">
        <f>IF($D29="","",'HK1'!J29+'HK2'!J29)</f>
        <v>0</v>
      </c>
      <c r="K29" s="5">
        <f>IF($D29="","",'HK1'!K29+'HK2'!K29)</f>
        <v>1.6</v>
      </c>
      <c r="L29" s="5">
        <f>IF($D29="","",'HK1'!L29+'HK2'!L29)</f>
        <v>0</v>
      </c>
      <c r="M29" s="5">
        <f>IF($D29="","",'HK1'!M29+'HK2'!M29)</f>
        <v>0</v>
      </c>
      <c r="N29" s="21">
        <f t="shared" si="10"/>
        <v>1.6</v>
      </c>
      <c r="O29" s="5">
        <f>IF($D29="","",'HK1'!O29+'HK2'!O29)</f>
        <v>0</v>
      </c>
      <c r="P29" s="5">
        <f>IF($D29="","",'HK1'!P29+'HK2'!P29)</f>
        <v>0</v>
      </c>
      <c r="Q29" s="5">
        <f>IF($D29="","",'HK1'!Q29+'HK2'!Q29)</f>
        <v>0</v>
      </c>
      <c r="R29" s="21">
        <f t="shared" si="11"/>
        <v>0</v>
      </c>
      <c r="S29" s="5">
        <f>IF($D29="","",'HK1'!S29+'HK2'!S29)</f>
        <v>0</v>
      </c>
      <c r="T29" s="5">
        <f>IF($D29="","",'HK1'!T29+'HK2'!T29)</f>
        <v>0</v>
      </c>
      <c r="U29" s="5">
        <f>IF($D29="","",'HK1'!U29+'HK2'!U29)</f>
        <v>0</v>
      </c>
      <c r="V29" s="21">
        <f t="shared" si="12"/>
        <v>0</v>
      </c>
      <c r="W29" s="5">
        <f>IF($D29="","",'HK1'!W29+'HK2'!W29)</f>
        <v>0</v>
      </c>
      <c r="X29" s="5">
        <f>IF($D29="","",'HK1'!X29+'HK2'!X29)</f>
        <v>0</v>
      </c>
      <c r="Y29" s="21">
        <f t="shared" si="13"/>
        <v>0</v>
      </c>
      <c r="Z29" s="5">
        <f>IF($D29="","",'HK1'!Z29+'HK2'!Z29)</f>
        <v>0</v>
      </c>
      <c r="AA29" s="5">
        <f>IF($D29="","",'HK1'!AA29+'HK2'!AA29)</f>
        <v>0</v>
      </c>
      <c r="AB29" s="21">
        <f t="shared" si="14"/>
        <v>0</v>
      </c>
      <c r="AC29" s="5">
        <f>IF($D29="","",'HK1'!AC29+'HK2'!AC29)</f>
        <v>0</v>
      </c>
      <c r="AD29" s="5">
        <f>IF($D29="","",'HK1'!AD29+'HK2'!AD29)</f>
        <v>0</v>
      </c>
      <c r="AE29" s="21">
        <f t="shared" si="15"/>
        <v>0</v>
      </c>
      <c r="AF29" s="5">
        <f>IF($D29="","",'HK1'!AF29+'HK2'!AF29)</f>
        <v>2.4</v>
      </c>
      <c r="AG29" s="5">
        <f>IF($D29="","",'HK1'!AG29+'HK2'!AG29)</f>
        <v>16</v>
      </c>
      <c r="AH29" s="7">
        <f t="shared" si="16"/>
        <v>20</v>
      </c>
      <c r="AI29" s="8">
        <f t="shared" si="8"/>
        <v>66.7</v>
      </c>
    </row>
    <row r="30" spans="1:35">
      <c r="A30" s="4">
        <f>IF(D30="","",SUBTOTAL(3,$D$4:$D30))</f>
        <v>27</v>
      </c>
      <c r="B30" s="18" t="s">
        <v>95</v>
      </c>
      <c r="C30" s="19" t="s">
        <v>45</v>
      </c>
      <c r="D30" s="10" t="s">
        <v>96</v>
      </c>
      <c r="E30" s="5">
        <f>IF($D30="","",'HK1'!E30+'HK2'!E30)</f>
        <v>0</v>
      </c>
      <c r="F30" s="5">
        <f>IF($D30="","",'HK1'!F30+'HK2'!F30)</f>
        <v>0</v>
      </c>
      <c r="G30" s="5">
        <f>IF($D30="","",'HK1'!G30+'HK2'!G30)</f>
        <v>0</v>
      </c>
      <c r="H30" s="5">
        <f>IF($D30="","",'HK1'!H30+'HK2'!H30)</f>
        <v>0</v>
      </c>
      <c r="I30" s="20">
        <f t="shared" si="9"/>
        <v>0</v>
      </c>
      <c r="J30" s="5">
        <f>IF($D30="","",'HK1'!J30+'HK2'!J30)</f>
        <v>1.2</v>
      </c>
      <c r="K30" s="5">
        <f>IF($D30="","",'HK1'!K30+'HK2'!K30)</f>
        <v>10.8</v>
      </c>
      <c r="L30" s="5">
        <f>IF($D30="","",'HK1'!L30+'HK2'!L30)</f>
        <v>0</v>
      </c>
      <c r="M30" s="5">
        <f>IF($D30="","",'HK1'!M30+'HK2'!M30)</f>
        <v>0</v>
      </c>
      <c r="N30" s="21">
        <f t="shared" si="10"/>
        <v>12</v>
      </c>
      <c r="O30" s="5">
        <f>IF($D30="","",'HK1'!O30+'HK2'!O30)</f>
        <v>0</v>
      </c>
      <c r="P30" s="5">
        <f>IF($D30="","",'HK1'!P30+'HK2'!P30)</f>
        <v>0</v>
      </c>
      <c r="Q30" s="5">
        <f>IF($D30="","",'HK1'!Q30+'HK2'!Q30)</f>
        <v>0</v>
      </c>
      <c r="R30" s="21">
        <f t="shared" si="11"/>
        <v>0</v>
      </c>
      <c r="S30" s="5">
        <f>IF($D30="","",'HK1'!S30+'HK2'!S30)</f>
        <v>0</v>
      </c>
      <c r="T30" s="5">
        <f>IF($D30="","",'HK1'!T30+'HK2'!T30)</f>
        <v>0</v>
      </c>
      <c r="U30" s="5">
        <f>IF($D30="","",'HK1'!U30+'HK2'!U30)</f>
        <v>0</v>
      </c>
      <c r="V30" s="21">
        <f t="shared" si="12"/>
        <v>0</v>
      </c>
      <c r="W30" s="5">
        <f>IF($D30="","",'HK1'!W30+'HK2'!W30)</f>
        <v>0</v>
      </c>
      <c r="X30" s="5">
        <f>IF($D30="","",'HK1'!X30+'HK2'!X30)</f>
        <v>0</v>
      </c>
      <c r="Y30" s="21">
        <f t="shared" si="13"/>
        <v>0</v>
      </c>
      <c r="Z30" s="5">
        <f>IF($D30="","",'HK1'!Z30+'HK2'!Z30)</f>
        <v>0</v>
      </c>
      <c r="AA30" s="5">
        <f>IF($D30="","",'HK1'!AA30+'HK2'!AA30)</f>
        <v>0</v>
      </c>
      <c r="AB30" s="21">
        <f t="shared" si="14"/>
        <v>0</v>
      </c>
      <c r="AC30" s="5">
        <f>IF($D30="","",'HK1'!AC30+'HK2'!AC30)</f>
        <v>0</v>
      </c>
      <c r="AD30" s="5">
        <f>IF($D30="","",'HK1'!AD30+'HK2'!AD30)</f>
        <v>0</v>
      </c>
      <c r="AE30" s="21">
        <f t="shared" si="15"/>
        <v>0</v>
      </c>
      <c r="AF30" s="5">
        <f>IF($D30="","",'HK1'!AF30+'HK2'!AF30)</f>
        <v>0</v>
      </c>
      <c r="AG30" s="5">
        <f>IF($D30="","",'HK1'!AG30+'HK2'!AG30)</f>
        <v>0</v>
      </c>
      <c r="AH30" s="7">
        <f t="shared" si="16"/>
        <v>12</v>
      </c>
      <c r="AI30" s="8">
        <f t="shared" si="8"/>
        <v>40</v>
      </c>
    </row>
    <row r="31" spans="1:35">
      <c r="A31" s="4">
        <f>IF(D31="","",SUBTOTAL(3,$D$4:$D31))</f>
        <v>28</v>
      </c>
      <c r="B31" s="18" t="s">
        <v>97</v>
      </c>
      <c r="C31" s="19" t="s">
        <v>45</v>
      </c>
      <c r="D31" s="10" t="s">
        <v>98</v>
      </c>
      <c r="E31" s="5">
        <f>IF($D31="","",'HK1'!E31+'HK2'!E31)</f>
        <v>2</v>
      </c>
      <c r="F31" s="5">
        <f>IF($D31="","",'HK1'!F31+'HK2'!F31)</f>
        <v>0</v>
      </c>
      <c r="G31" s="5">
        <f>IF($D31="","",'HK1'!G31+'HK2'!G31)</f>
        <v>0</v>
      </c>
      <c r="H31" s="5">
        <f>IF($D31="","",'HK1'!H31+'HK2'!H31)</f>
        <v>0</v>
      </c>
      <c r="I31" s="20">
        <f t="shared" si="9"/>
        <v>2</v>
      </c>
      <c r="J31" s="5">
        <f>IF($D31="","",'HK1'!J31+'HK2'!J31)</f>
        <v>0</v>
      </c>
      <c r="K31" s="5">
        <f>IF($D31="","",'HK1'!K31+'HK2'!K31)</f>
        <v>0</v>
      </c>
      <c r="L31" s="5">
        <f>IF($D31="","",'HK1'!L31+'HK2'!L31)</f>
        <v>0</v>
      </c>
      <c r="M31" s="5">
        <f>IF($D31="","",'HK1'!M31+'HK2'!M31)</f>
        <v>0</v>
      </c>
      <c r="N31" s="21">
        <f t="shared" si="10"/>
        <v>0</v>
      </c>
      <c r="O31" s="5">
        <f>IF($D31="","",'HK1'!O31+'HK2'!O31)</f>
        <v>71</v>
      </c>
      <c r="P31" s="5">
        <f>IF($D31="","",'HK1'!P31+'HK2'!P31)</f>
        <v>0</v>
      </c>
      <c r="Q31" s="5">
        <f>IF($D31="","",'HK1'!Q31+'HK2'!Q31)</f>
        <v>71</v>
      </c>
      <c r="R31" s="21">
        <f t="shared" si="11"/>
        <v>0</v>
      </c>
      <c r="S31" s="5">
        <f>IF($D31="","",'HK1'!S31+'HK2'!S31)</f>
        <v>0</v>
      </c>
      <c r="T31" s="5">
        <f>IF($D31="","",'HK1'!T31+'HK2'!T31)</f>
        <v>0</v>
      </c>
      <c r="U31" s="5">
        <f>IF($D31="","",'HK1'!U31+'HK2'!U31)</f>
        <v>0</v>
      </c>
      <c r="V31" s="21">
        <f t="shared" si="12"/>
        <v>0</v>
      </c>
      <c r="W31" s="5">
        <f>IF($D31="","",'HK1'!W31+'HK2'!W31)</f>
        <v>0</v>
      </c>
      <c r="X31" s="5">
        <f>IF($D31="","",'HK1'!X31+'HK2'!X31)</f>
        <v>0</v>
      </c>
      <c r="Y31" s="21">
        <f t="shared" si="13"/>
        <v>0</v>
      </c>
      <c r="Z31" s="5">
        <f>IF($D31="","",'HK1'!Z31+'HK2'!Z31)</f>
        <v>0</v>
      </c>
      <c r="AA31" s="5">
        <f>IF($D31="","",'HK1'!AA31+'HK2'!AA31)</f>
        <v>0</v>
      </c>
      <c r="AB31" s="21">
        <f t="shared" si="14"/>
        <v>0</v>
      </c>
      <c r="AC31" s="5">
        <f>IF($D31="","",'HK1'!AC31+'HK2'!AC31)</f>
        <v>0</v>
      </c>
      <c r="AD31" s="5">
        <f>IF($D31="","",'HK1'!AD31+'HK2'!AD31)</f>
        <v>0</v>
      </c>
      <c r="AE31" s="21">
        <f t="shared" si="15"/>
        <v>0</v>
      </c>
      <c r="AF31" s="5">
        <f>IF($D31="","",'HK1'!AF31+'HK2'!AF31)</f>
        <v>0</v>
      </c>
      <c r="AG31" s="5">
        <f>IF($D31="","",'HK1'!AG31+'HK2'!AG31)</f>
        <v>0</v>
      </c>
      <c r="AH31" s="7">
        <f t="shared" si="16"/>
        <v>2</v>
      </c>
      <c r="AI31" s="8">
        <f t="shared" si="8"/>
        <v>6.7</v>
      </c>
    </row>
    <row r="32" spans="1:35">
      <c r="A32" s="4">
        <f>IF(D32="","",SUBTOTAL(3,$D$4:$D32))</f>
        <v>29</v>
      </c>
      <c r="B32" s="18" t="s">
        <v>99</v>
      </c>
      <c r="C32" s="19" t="s">
        <v>45</v>
      </c>
      <c r="D32" s="10" t="s">
        <v>100</v>
      </c>
      <c r="E32" s="5">
        <f>IF($D32="","",'HK1'!E32+'HK2'!E32)</f>
        <v>4</v>
      </c>
      <c r="F32" s="5">
        <f>IF($D32="","",'HK1'!F32+'HK2'!F32)</f>
        <v>0</v>
      </c>
      <c r="G32" s="5">
        <f>IF($D32="","",'HK1'!G32+'HK2'!G32)</f>
        <v>0</v>
      </c>
      <c r="H32" s="5">
        <f>IF($D32="","",'HK1'!H32+'HK2'!H32)</f>
        <v>0</v>
      </c>
      <c r="I32" s="20">
        <f t="shared" si="9"/>
        <v>4</v>
      </c>
      <c r="J32" s="5">
        <f>IF($D32="","",'HK1'!J32+'HK2'!J32)</f>
        <v>12</v>
      </c>
      <c r="K32" s="5">
        <f>IF($D32="","",'HK1'!K32+'HK2'!K32)</f>
        <v>3.5999999999999996</v>
      </c>
      <c r="L32" s="5">
        <f>IF($D32="","",'HK1'!L32+'HK2'!L32)</f>
        <v>0</v>
      </c>
      <c r="M32" s="5">
        <f>IF($D32="","",'HK1'!M32+'HK2'!M32)</f>
        <v>0</v>
      </c>
      <c r="N32" s="21">
        <f t="shared" si="10"/>
        <v>15.6</v>
      </c>
      <c r="O32" s="5">
        <f>IF($D32="","",'HK1'!O32+'HK2'!O32)</f>
        <v>239</v>
      </c>
      <c r="P32" s="5">
        <f>IF($D32="","",'HK1'!P32+'HK2'!P32)</f>
        <v>481</v>
      </c>
      <c r="Q32" s="5">
        <f>IF($D32="","",'HK1'!Q32+'HK2'!Q32)</f>
        <v>117</v>
      </c>
      <c r="R32" s="21">
        <f t="shared" si="11"/>
        <v>30.15</v>
      </c>
      <c r="S32" s="5">
        <f>IF($D32="","",'HK1'!S32+'HK2'!S32)</f>
        <v>0</v>
      </c>
      <c r="T32" s="5">
        <f>IF($D32="","",'HK1'!T32+'HK2'!T32)</f>
        <v>101</v>
      </c>
      <c r="U32" s="5">
        <f>IF($D32="","",'HK1'!U32+'HK2'!U32)</f>
        <v>0</v>
      </c>
      <c r="V32" s="21">
        <f t="shared" si="12"/>
        <v>10.1</v>
      </c>
      <c r="W32" s="5">
        <f>IF($D32="","",'HK1'!W32+'HK2'!W32)</f>
        <v>0</v>
      </c>
      <c r="X32" s="5">
        <f>IF($D32="","",'HK1'!X32+'HK2'!X32)</f>
        <v>0</v>
      </c>
      <c r="Y32" s="21">
        <f t="shared" si="13"/>
        <v>0</v>
      </c>
      <c r="Z32" s="5">
        <f>IF($D32="","",'HK1'!Z32+'HK2'!Z32)</f>
        <v>0</v>
      </c>
      <c r="AA32" s="5">
        <f>IF($D32="","",'HK1'!AA32+'HK2'!AA32)</f>
        <v>0</v>
      </c>
      <c r="AB32" s="21">
        <f t="shared" si="14"/>
        <v>0</v>
      </c>
      <c r="AC32" s="5">
        <f>IF($D32="","",'HK1'!AC32+'HK2'!AC32)</f>
        <v>0</v>
      </c>
      <c r="AD32" s="5">
        <f>IF($D32="","",'HK1'!AD32+'HK2'!AD32)</f>
        <v>0</v>
      </c>
      <c r="AE32" s="21">
        <f t="shared" si="15"/>
        <v>0</v>
      </c>
      <c r="AF32" s="5">
        <f>IF($D32="","",'HK1'!AF32+'HK2'!AF32)</f>
        <v>0</v>
      </c>
      <c r="AG32" s="5">
        <f>IF($D32="","",'HK1'!AG32+'HK2'!AG32)</f>
        <v>0</v>
      </c>
      <c r="AH32" s="7">
        <f t="shared" si="16"/>
        <v>59.9</v>
      </c>
      <c r="AI32" s="8">
        <f t="shared" si="8"/>
        <v>199.7</v>
      </c>
    </row>
    <row r="33" spans="1:35">
      <c r="A33" s="4">
        <f>IF(D33="","",SUBTOTAL(3,$D$4:$D33))</f>
        <v>30</v>
      </c>
      <c r="B33" s="18" t="s">
        <v>101</v>
      </c>
      <c r="C33" s="19" t="s">
        <v>45</v>
      </c>
      <c r="D33" s="10" t="s">
        <v>102</v>
      </c>
      <c r="E33" s="5">
        <f>IF($D33="","",'HK1'!E33+'HK2'!E33)</f>
        <v>20</v>
      </c>
      <c r="F33" s="5">
        <f>IF($D33="","",'HK1'!F33+'HK2'!F33)</f>
        <v>0</v>
      </c>
      <c r="G33" s="5">
        <f>IF($D33="","",'HK1'!G33+'HK2'!G33)</f>
        <v>0</v>
      </c>
      <c r="H33" s="5">
        <f>IF($D33="","",'HK1'!H33+'HK2'!H33)</f>
        <v>0</v>
      </c>
      <c r="I33" s="20">
        <f t="shared" si="9"/>
        <v>20</v>
      </c>
      <c r="J33" s="5">
        <f>IF($D33="","",'HK1'!J33+'HK2'!J33)</f>
        <v>19.199999999999996</v>
      </c>
      <c r="K33" s="5">
        <f>IF($D33="","",'HK1'!K33+'HK2'!K33)</f>
        <v>2.4</v>
      </c>
      <c r="L33" s="5">
        <f>IF($D33="","",'HK1'!L33+'HK2'!L33)</f>
        <v>0</v>
      </c>
      <c r="M33" s="5">
        <f>IF($D33="","",'HK1'!M33+'HK2'!M33)</f>
        <v>0</v>
      </c>
      <c r="N33" s="21">
        <f t="shared" si="10"/>
        <v>21.599999999999994</v>
      </c>
      <c r="O33" s="5">
        <f>IF($D33="","",'HK1'!O33+'HK2'!O33)</f>
        <v>562</v>
      </c>
      <c r="P33" s="5">
        <f>IF($D33="","",'HK1'!P33+'HK2'!P33)</f>
        <v>452</v>
      </c>
      <c r="Q33" s="5">
        <f>IF($D33="","",'HK1'!Q33+'HK2'!Q33)</f>
        <v>524</v>
      </c>
      <c r="R33" s="21">
        <f t="shared" si="11"/>
        <v>24.5</v>
      </c>
      <c r="S33" s="5">
        <f>IF($D33="","",'HK1'!S33+'HK2'!S33)</f>
        <v>0</v>
      </c>
      <c r="T33" s="5">
        <f>IF($D33="","",'HK1'!T33+'HK2'!T33)</f>
        <v>0</v>
      </c>
      <c r="U33" s="5">
        <f>IF($D33="","",'HK1'!U33+'HK2'!U33)</f>
        <v>0</v>
      </c>
      <c r="V33" s="21">
        <f t="shared" si="12"/>
        <v>0</v>
      </c>
      <c r="W33" s="5">
        <f>IF($D33="","",'HK1'!W33+'HK2'!W33)</f>
        <v>0</v>
      </c>
      <c r="X33" s="5">
        <f>IF($D33="","",'HK1'!X33+'HK2'!X33)</f>
        <v>0</v>
      </c>
      <c r="Y33" s="21">
        <f t="shared" si="13"/>
        <v>0</v>
      </c>
      <c r="Z33" s="5">
        <f>IF($D33="","",'HK1'!Z33+'HK2'!Z33)</f>
        <v>0</v>
      </c>
      <c r="AA33" s="5">
        <f>IF($D33="","",'HK1'!AA33+'HK2'!AA33)</f>
        <v>0</v>
      </c>
      <c r="AB33" s="21">
        <f t="shared" si="14"/>
        <v>0</v>
      </c>
      <c r="AC33" s="5">
        <f>IF($D33="","",'HK1'!AC33+'HK2'!AC33)</f>
        <v>0</v>
      </c>
      <c r="AD33" s="5">
        <f>IF($D33="","",'HK1'!AD33+'HK2'!AD33)</f>
        <v>0</v>
      </c>
      <c r="AE33" s="21">
        <f t="shared" si="15"/>
        <v>0</v>
      </c>
      <c r="AF33" s="5">
        <f>IF($D33="","",'HK1'!AF33+'HK2'!AF33)</f>
        <v>0</v>
      </c>
      <c r="AG33" s="5">
        <f>IF($D33="","",'HK1'!AG33+'HK2'!AG33)</f>
        <v>3.6</v>
      </c>
      <c r="AH33" s="7">
        <f t="shared" si="16"/>
        <v>69.7</v>
      </c>
      <c r="AI33" s="8">
        <f t="shared" si="8"/>
        <v>232.3</v>
      </c>
    </row>
    <row r="34" spans="1:35">
      <c r="A34" s="4">
        <f>IF(D34="","",SUBTOTAL(3,$D$4:$D34))</f>
        <v>31</v>
      </c>
      <c r="B34" s="18" t="s">
        <v>103</v>
      </c>
      <c r="C34" s="19" t="s">
        <v>104</v>
      </c>
      <c r="D34" s="10" t="s">
        <v>105</v>
      </c>
      <c r="E34" s="5">
        <f>IF($D34="","",'HK1'!E34+'HK2'!E34)</f>
        <v>0</v>
      </c>
      <c r="F34" s="5">
        <f>IF($D34="","",'HK1'!F34+'HK2'!F34)</f>
        <v>0</v>
      </c>
      <c r="G34" s="5">
        <f>IF($D34="","",'HK1'!G34+'HK2'!G34)</f>
        <v>0</v>
      </c>
      <c r="H34" s="5">
        <f>IF($D34="","",'HK1'!H34+'HK2'!H34)</f>
        <v>0</v>
      </c>
      <c r="I34" s="20">
        <f t="shared" si="9"/>
        <v>0</v>
      </c>
      <c r="J34" s="5">
        <f>IF($D34="","",'HK1'!J34+'HK2'!J34)</f>
        <v>0</v>
      </c>
      <c r="K34" s="5">
        <f>IF($D34="","",'HK1'!K34+'HK2'!K34)</f>
        <v>0</v>
      </c>
      <c r="L34" s="5">
        <f>IF($D34="","",'HK1'!L34+'HK2'!L34)</f>
        <v>0</v>
      </c>
      <c r="M34" s="5">
        <f>IF($D34="","",'HK1'!M34+'HK2'!M34)</f>
        <v>0</v>
      </c>
      <c r="N34" s="21">
        <f t="shared" si="10"/>
        <v>0</v>
      </c>
      <c r="O34" s="5">
        <f>IF($D34="","",'HK1'!O34+'HK2'!O34)</f>
        <v>0</v>
      </c>
      <c r="P34" s="5">
        <f>IF($D34="","",'HK1'!P34+'HK2'!P34)</f>
        <v>0</v>
      </c>
      <c r="Q34" s="5">
        <f>IF($D34="","",'HK1'!Q34+'HK2'!Q34)</f>
        <v>123</v>
      </c>
      <c r="R34" s="21">
        <f t="shared" si="11"/>
        <v>-6.15</v>
      </c>
      <c r="S34" s="5">
        <f>IF($D34="","",'HK1'!S34+'HK2'!S34)</f>
        <v>0</v>
      </c>
      <c r="T34" s="5">
        <f>IF($D34="","",'HK1'!T34+'HK2'!T34)</f>
        <v>0</v>
      </c>
      <c r="U34" s="5">
        <f>IF($D34="","",'HK1'!U34+'HK2'!U34)</f>
        <v>0</v>
      </c>
      <c r="V34" s="21">
        <f t="shared" si="12"/>
        <v>0</v>
      </c>
      <c r="W34" s="5">
        <f>IF($D34="","",'HK1'!W34+'HK2'!W34)</f>
        <v>0</v>
      </c>
      <c r="X34" s="5">
        <f>IF($D34="","",'HK1'!X34+'HK2'!X34)</f>
        <v>0</v>
      </c>
      <c r="Y34" s="21">
        <f t="shared" si="13"/>
        <v>0</v>
      </c>
      <c r="Z34" s="5">
        <f>IF($D34="","",'HK1'!Z34+'HK2'!Z34)</f>
        <v>0</v>
      </c>
      <c r="AA34" s="5">
        <f>IF($D34="","",'HK1'!AA34+'HK2'!AA34)</f>
        <v>0</v>
      </c>
      <c r="AB34" s="21">
        <f t="shared" si="14"/>
        <v>0</v>
      </c>
      <c r="AC34" s="5">
        <f>IF($D34="","",'HK1'!AC34+'HK2'!AC34)</f>
        <v>0</v>
      </c>
      <c r="AD34" s="5">
        <f>IF($D34="","",'HK1'!AD34+'HK2'!AD34)</f>
        <v>0</v>
      </c>
      <c r="AE34" s="21">
        <f t="shared" si="15"/>
        <v>0</v>
      </c>
      <c r="AF34" s="5">
        <f>IF($D34="","",'HK1'!AF34+'HK2'!AF34)</f>
        <v>0</v>
      </c>
      <c r="AG34" s="5">
        <f>IF($D34="","",'HK1'!AG34+'HK2'!AG34)</f>
        <v>0</v>
      </c>
      <c r="AH34" s="7">
        <f t="shared" si="16"/>
        <v>-6.2</v>
      </c>
      <c r="AI34" s="8">
        <f t="shared" si="8"/>
        <v>-20.7</v>
      </c>
    </row>
    <row r="35" spans="1:35">
      <c r="A35" s="4">
        <f>IF(D35="","",SUBTOTAL(3,$D$4:$D35))</f>
        <v>32</v>
      </c>
      <c r="B35" s="18" t="s">
        <v>34</v>
      </c>
      <c r="C35" s="19" t="s">
        <v>35</v>
      </c>
      <c r="D35" s="10" t="s">
        <v>36</v>
      </c>
      <c r="E35" s="5">
        <f>IF($D35="","",'HK1'!E35+'HK2'!E35)</f>
        <v>0</v>
      </c>
      <c r="F35" s="5">
        <f>IF($D35="","",'HK1'!F35+'HK2'!F35)</f>
        <v>0</v>
      </c>
      <c r="G35" s="5">
        <f>IF($D35="","",'HK1'!G35+'HK2'!G35)</f>
        <v>0</v>
      </c>
      <c r="H35" s="5">
        <f>IF($D35="","",'HK1'!H35+'HK2'!H35)</f>
        <v>0</v>
      </c>
      <c r="I35" s="20">
        <f t="shared" si="9"/>
        <v>0</v>
      </c>
      <c r="J35" s="5">
        <f>IF($D35="","",'HK1'!J35+'HK2'!J35)</f>
        <v>0</v>
      </c>
      <c r="K35" s="5">
        <f>IF($D35="","",'HK1'!K35+'HK2'!K35)</f>
        <v>0</v>
      </c>
      <c r="L35" s="5">
        <f>IF($D35="","",'HK1'!L35+'HK2'!L35)</f>
        <v>0</v>
      </c>
      <c r="M35" s="5">
        <f>IF($D35="","",'HK1'!M35+'HK2'!M35)</f>
        <v>0</v>
      </c>
      <c r="N35" s="21">
        <f t="shared" si="10"/>
        <v>0</v>
      </c>
      <c r="O35" s="5">
        <f>IF($D35="","",'HK1'!O35+'HK2'!O35)</f>
        <v>0</v>
      </c>
      <c r="P35" s="5">
        <f>IF($D35="","",'HK1'!P35+'HK2'!P35)</f>
        <v>64</v>
      </c>
      <c r="Q35" s="5">
        <f>IF($D35="","",'HK1'!Q35+'HK2'!Q35)</f>
        <v>46</v>
      </c>
      <c r="R35" s="21">
        <f t="shared" si="11"/>
        <v>0.9</v>
      </c>
      <c r="S35" s="5">
        <f>IF($D35="","",'HK1'!S35+'HK2'!S35)</f>
        <v>0</v>
      </c>
      <c r="T35" s="5">
        <f>IF($D35="","",'HK1'!T35+'HK2'!T35)</f>
        <v>0</v>
      </c>
      <c r="U35" s="5">
        <f>IF($D35="","",'HK1'!U35+'HK2'!U35)</f>
        <v>0</v>
      </c>
      <c r="V35" s="21">
        <f t="shared" si="12"/>
        <v>0</v>
      </c>
      <c r="W35" s="5">
        <f>IF($D35="","",'HK1'!W35+'HK2'!W35)</f>
        <v>0</v>
      </c>
      <c r="X35" s="5">
        <f>IF($D35="","",'HK1'!X35+'HK2'!X35)</f>
        <v>0</v>
      </c>
      <c r="Y35" s="21">
        <f t="shared" si="13"/>
        <v>0</v>
      </c>
      <c r="Z35" s="5">
        <f>IF($D35="","",'HK1'!Z35+'HK2'!Z35)</f>
        <v>0</v>
      </c>
      <c r="AA35" s="5">
        <f>IF($D35="","",'HK1'!AA35+'HK2'!AA35)</f>
        <v>0</v>
      </c>
      <c r="AB35" s="21">
        <f t="shared" si="14"/>
        <v>0</v>
      </c>
      <c r="AC35" s="5">
        <f>IF($D35="","",'HK1'!AC35+'HK2'!AC35)</f>
        <v>0</v>
      </c>
      <c r="AD35" s="5">
        <f>IF($D35="","",'HK1'!AD35+'HK2'!AD35)</f>
        <v>0</v>
      </c>
      <c r="AE35" s="21">
        <f t="shared" si="15"/>
        <v>0</v>
      </c>
      <c r="AF35" s="5">
        <f>IF($D35="","",'HK1'!AF35+'HK2'!AF35)</f>
        <v>0</v>
      </c>
      <c r="AG35" s="5">
        <f>IF($D35="","",'HK1'!AG35+'HK2'!AG35)</f>
        <v>0</v>
      </c>
      <c r="AH35" s="7">
        <f t="shared" si="16"/>
        <v>0.9</v>
      </c>
      <c r="AI35" s="8">
        <f t="shared" si="8"/>
        <v>3</v>
      </c>
    </row>
    <row r="36" spans="1:35">
      <c r="A36" s="4">
        <f>IF(D36="","",SUBTOTAL(3,$D$4:$D36))</f>
        <v>33</v>
      </c>
      <c r="B36" s="18" t="s">
        <v>106</v>
      </c>
      <c r="C36" s="19" t="s">
        <v>35</v>
      </c>
      <c r="D36" s="10" t="s">
        <v>107</v>
      </c>
      <c r="E36" s="5">
        <f>IF($D36="","",'HK1'!E36+'HK2'!E36)</f>
        <v>0</v>
      </c>
      <c r="F36" s="5">
        <f>IF($D36="","",'HK1'!F36+'HK2'!F36)</f>
        <v>0</v>
      </c>
      <c r="G36" s="5">
        <f>IF($D36="","",'HK1'!G36+'HK2'!G36)</f>
        <v>0</v>
      </c>
      <c r="H36" s="5">
        <f>IF($D36="","",'HK1'!H36+'HK2'!H36)</f>
        <v>0</v>
      </c>
      <c r="I36" s="20">
        <f t="shared" si="9"/>
        <v>0</v>
      </c>
      <c r="J36" s="5">
        <f>IF($D36="","",'HK1'!J36+'HK2'!J36)</f>
        <v>0</v>
      </c>
      <c r="K36" s="5">
        <f>IF($D36="","",'HK1'!K36+'HK2'!K36)</f>
        <v>0</v>
      </c>
      <c r="L36" s="5">
        <f>IF($D36="","",'HK1'!L36+'HK2'!L36)</f>
        <v>0</v>
      </c>
      <c r="M36" s="5">
        <f>IF($D36="","",'HK1'!M36+'HK2'!M36)</f>
        <v>0</v>
      </c>
      <c r="N36" s="21">
        <f t="shared" si="10"/>
        <v>0</v>
      </c>
      <c r="O36" s="5">
        <f>IF($D36="","",'HK1'!O36+'HK2'!O36)</f>
        <v>0</v>
      </c>
      <c r="P36" s="5">
        <f>IF($D36="","",'HK1'!P36+'HK2'!P36)</f>
        <v>0</v>
      </c>
      <c r="Q36" s="5">
        <f>IF($D36="","",'HK1'!Q36+'HK2'!Q36)</f>
        <v>0</v>
      </c>
      <c r="R36" s="21">
        <f t="shared" si="11"/>
        <v>0</v>
      </c>
      <c r="S36" s="5">
        <f>IF($D36="","",'HK1'!S36+'HK2'!S36)</f>
        <v>0</v>
      </c>
      <c r="T36" s="5">
        <f>IF($D36="","",'HK1'!T36+'HK2'!T36)</f>
        <v>0</v>
      </c>
      <c r="U36" s="5">
        <f>IF($D36="","",'HK1'!U36+'HK2'!U36)</f>
        <v>0</v>
      </c>
      <c r="V36" s="21">
        <f t="shared" si="12"/>
        <v>0</v>
      </c>
      <c r="W36" s="5">
        <f>IF($D36="","",'HK1'!W36+'HK2'!W36)</f>
        <v>0</v>
      </c>
      <c r="X36" s="5">
        <f>IF($D36="","",'HK1'!X36+'HK2'!X36)</f>
        <v>0</v>
      </c>
      <c r="Y36" s="21">
        <f t="shared" si="13"/>
        <v>0</v>
      </c>
      <c r="Z36" s="5">
        <f>IF($D36="","",'HK1'!Z36+'HK2'!Z36)</f>
        <v>0</v>
      </c>
      <c r="AA36" s="5">
        <f>IF($D36="","",'HK1'!AA36+'HK2'!AA36)</f>
        <v>0</v>
      </c>
      <c r="AB36" s="21">
        <f t="shared" si="14"/>
        <v>0</v>
      </c>
      <c r="AC36" s="5">
        <f>IF($D36="","",'HK1'!AC36+'HK2'!AC36)</f>
        <v>0</v>
      </c>
      <c r="AD36" s="5">
        <f>IF($D36="","",'HK1'!AD36+'HK2'!AD36)</f>
        <v>0</v>
      </c>
      <c r="AE36" s="21">
        <f t="shared" si="15"/>
        <v>0</v>
      </c>
      <c r="AF36" s="5">
        <f>IF($D36="","",'HK1'!AF36+'HK2'!AF36)</f>
        <v>0</v>
      </c>
      <c r="AG36" s="5">
        <f>IF($D36="","",'HK1'!AG36+'HK2'!AG36)</f>
        <v>3.6</v>
      </c>
      <c r="AH36" s="7">
        <f t="shared" si="16"/>
        <v>3.6</v>
      </c>
      <c r="AI36" s="8">
        <f t="shared" si="8"/>
        <v>12</v>
      </c>
    </row>
    <row r="37" spans="1:35">
      <c r="A37" s="4">
        <f>IF(D37="","",SUBTOTAL(3,$D$4:$D37))</f>
        <v>34</v>
      </c>
      <c r="B37" s="18" t="s">
        <v>37</v>
      </c>
      <c r="C37" s="19" t="s">
        <v>38</v>
      </c>
      <c r="D37" s="10" t="s">
        <v>39</v>
      </c>
      <c r="E37" s="5">
        <f>IF($D37="","",'HK1'!E37+'HK2'!E37)</f>
        <v>0</v>
      </c>
      <c r="F37" s="5">
        <f>IF($D37="","",'HK1'!F37+'HK2'!F37)</f>
        <v>0</v>
      </c>
      <c r="G37" s="5">
        <f>IF($D37="","",'HK1'!G37+'HK2'!G37)</f>
        <v>0</v>
      </c>
      <c r="H37" s="5">
        <f>IF($D37="","",'HK1'!H37+'HK2'!H37)</f>
        <v>0</v>
      </c>
      <c r="I37" s="20">
        <f t="shared" si="9"/>
        <v>0</v>
      </c>
      <c r="J37" s="5">
        <f>IF($D37="","",'HK1'!J37+'HK2'!J37)</f>
        <v>0</v>
      </c>
      <c r="K37" s="5">
        <f>IF($D37="","",'HK1'!K37+'HK2'!K37)</f>
        <v>0</v>
      </c>
      <c r="L37" s="5">
        <f>IF($D37="","",'HK1'!L37+'HK2'!L37)</f>
        <v>0</v>
      </c>
      <c r="M37" s="5">
        <f>IF($D37="","",'HK1'!M37+'HK2'!M37)</f>
        <v>0</v>
      </c>
      <c r="N37" s="21">
        <f t="shared" si="10"/>
        <v>0</v>
      </c>
      <c r="O37" s="5">
        <f>IF($D37="","",'HK1'!O37+'HK2'!O37)</f>
        <v>0</v>
      </c>
      <c r="P37" s="5">
        <f>IF($D37="","",'HK1'!P37+'HK2'!P37)</f>
        <v>0</v>
      </c>
      <c r="Q37" s="5">
        <f>IF($D37="","",'HK1'!Q37+'HK2'!Q37)</f>
        <v>0</v>
      </c>
      <c r="R37" s="21">
        <f t="shared" si="11"/>
        <v>0</v>
      </c>
      <c r="S37" s="5">
        <f>IF($D37="","",'HK1'!S37+'HK2'!S37)</f>
        <v>52</v>
      </c>
      <c r="T37" s="5">
        <f>IF($D37="","",'HK1'!T37+'HK2'!T37)</f>
        <v>0</v>
      </c>
      <c r="U37" s="5">
        <f>IF($D37="","",'HK1'!U37+'HK2'!U37)</f>
        <v>52</v>
      </c>
      <c r="V37" s="21">
        <f t="shared" si="12"/>
        <v>0</v>
      </c>
      <c r="W37" s="5">
        <f>IF($D37="","",'HK1'!W37+'HK2'!W37)</f>
        <v>0</v>
      </c>
      <c r="X37" s="5">
        <f>IF($D37="","",'HK1'!X37+'HK2'!X37)</f>
        <v>0</v>
      </c>
      <c r="Y37" s="21">
        <f t="shared" si="13"/>
        <v>0</v>
      </c>
      <c r="Z37" s="5">
        <f>IF($D37="","",'HK1'!Z37+'HK2'!Z37)</f>
        <v>0</v>
      </c>
      <c r="AA37" s="5">
        <f>IF($D37="","",'HK1'!AA37+'HK2'!AA37)</f>
        <v>0</v>
      </c>
      <c r="AB37" s="21">
        <f t="shared" si="14"/>
        <v>0</v>
      </c>
      <c r="AC37" s="5">
        <f>IF($D37="","",'HK1'!AC37+'HK2'!AC37)</f>
        <v>0</v>
      </c>
      <c r="AD37" s="5">
        <f>IF($D37="","",'HK1'!AD37+'HK2'!AD37)</f>
        <v>0</v>
      </c>
      <c r="AE37" s="21">
        <f t="shared" si="15"/>
        <v>0</v>
      </c>
      <c r="AF37" s="5">
        <f>IF($D37="","",'HK1'!AF37+'HK2'!AF37)</f>
        <v>0</v>
      </c>
      <c r="AG37" s="5">
        <f>IF($D37="","",'HK1'!AG37+'HK2'!AG37)</f>
        <v>0</v>
      </c>
      <c r="AH37" s="7">
        <f t="shared" si="16"/>
        <v>0</v>
      </c>
      <c r="AI37" s="8">
        <f t="shared" si="8"/>
        <v>0</v>
      </c>
    </row>
    <row r="38" spans="1:35">
      <c r="A38" s="4">
        <f>IF(D38="","",SUBTOTAL(3,$D$4:$D38))</f>
        <v>35</v>
      </c>
      <c r="B38" s="18" t="s">
        <v>108</v>
      </c>
      <c r="C38" s="19" t="s">
        <v>33</v>
      </c>
      <c r="D38" s="10" t="s">
        <v>109</v>
      </c>
      <c r="E38" s="5">
        <f>IF($D38="","",'HK1'!E38+'HK2'!E38)</f>
        <v>0</v>
      </c>
      <c r="F38" s="5">
        <f>IF($D38="","",'HK1'!F38+'HK2'!F38)</f>
        <v>0</v>
      </c>
      <c r="G38" s="5">
        <f>IF($D38="","",'HK1'!G38+'HK2'!G38)</f>
        <v>0</v>
      </c>
      <c r="H38" s="5">
        <f>IF($D38="","",'HK1'!H38+'HK2'!H38)</f>
        <v>0</v>
      </c>
      <c r="I38" s="20">
        <f t="shared" si="9"/>
        <v>0</v>
      </c>
      <c r="J38" s="5">
        <f>IF($D38="","",'HK1'!J38+'HK2'!J38)</f>
        <v>0</v>
      </c>
      <c r="K38" s="5">
        <f>IF($D38="","",'HK1'!K38+'HK2'!K38)</f>
        <v>0</v>
      </c>
      <c r="L38" s="5">
        <f>IF($D38="","",'HK1'!L38+'HK2'!L38)</f>
        <v>0</v>
      </c>
      <c r="M38" s="5">
        <f>IF($D38="","",'HK1'!M38+'HK2'!M38)</f>
        <v>0</v>
      </c>
      <c r="N38" s="21">
        <f t="shared" si="10"/>
        <v>0</v>
      </c>
      <c r="O38" s="5">
        <f>IF($D38="","",'HK1'!O38+'HK2'!O38)</f>
        <v>0</v>
      </c>
      <c r="P38" s="5">
        <f>IF($D38="","",'HK1'!P38+'HK2'!P38)</f>
        <v>0</v>
      </c>
      <c r="Q38" s="5">
        <f>IF($D38="","",'HK1'!Q38+'HK2'!Q38)</f>
        <v>0</v>
      </c>
      <c r="R38" s="21">
        <f t="shared" si="11"/>
        <v>0</v>
      </c>
      <c r="S38" s="5">
        <f>IF($D38="","",'HK1'!S38+'HK2'!S38)</f>
        <v>99</v>
      </c>
      <c r="T38" s="5">
        <f>IF($D38="","",'HK1'!T38+'HK2'!T38)</f>
        <v>0</v>
      </c>
      <c r="U38" s="5">
        <f>IF($D38="","",'HK1'!U38+'HK2'!U38)</f>
        <v>99</v>
      </c>
      <c r="V38" s="21">
        <f t="shared" si="12"/>
        <v>0</v>
      </c>
      <c r="W38" s="5">
        <f>IF($D38="","",'HK1'!W38+'HK2'!W38)</f>
        <v>0</v>
      </c>
      <c r="X38" s="5">
        <f>IF($D38="","",'HK1'!X38+'HK2'!X38)</f>
        <v>0</v>
      </c>
      <c r="Y38" s="21">
        <f t="shared" si="13"/>
        <v>0</v>
      </c>
      <c r="Z38" s="5">
        <f>IF($D38="","",'HK1'!Z38+'HK2'!Z38)</f>
        <v>0</v>
      </c>
      <c r="AA38" s="5">
        <f>IF($D38="","",'HK1'!AA38+'HK2'!AA38)</f>
        <v>0</v>
      </c>
      <c r="AB38" s="21">
        <f t="shared" si="14"/>
        <v>0</v>
      </c>
      <c r="AC38" s="5">
        <f>IF($D38="","",'HK1'!AC38+'HK2'!AC38)</f>
        <v>0</v>
      </c>
      <c r="AD38" s="5">
        <f>IF($D38="","",'HK1'!AD38+'HK2'!AD38)</f>
        <v>0</v>
      </c>
      <c r="AE38" s="21">
        <f t="shared" si="15"/>
        <v>0</v>
      </c>
      <c r="AF38" s="5">
        <f>IF($D38="","",'HK1'!AF38+'HK2'!AF38)</f>
        <v>0</v>
      </c>
      <c r="AG38" s="5">
        <f>IF($D38="","",'HK1'!AG38+'HK2'!AG38)</f>
        <v>0</v>
      </c>
      <c r="AH38" s="7">
        <f t="shared" si="16"/>
        <v>0</v>
      </c>
      <c r="AI38" s="8">
        <f t="shared" si="8"/>
        <v>0</v>
      </c>
    </row>
    <row r="39" spans="1:35">
      <c r="A39" s="4">
        <f>IF(D39="","",SUBTOTAL(3,$D$4:$D39))</f>
        <v>36</v>
      </c>
      <c r="B39" s="18" t="s">
        <v>110</v>
      </c>
      <c r="C39" s="19" t="s">
        <v>40</v>
      </c>
      <c r="D39" s="10" t="s">
        <v>111</v>
      </c>
      <c r="E39" s="5">
        <f>IF($D39="","",'HK1'!E39+'HK2'!E39)</f>
        <v>0</v>
      </c>
      <c r="F39" s="5">
        <f>IF($D39="","",'HK1'!F39+'HK2'!F39)</f>
        <v>0</v>
      </c>
      <c r="G39" s="5">
        <f>IF($D39="","",'HK1'!G39+'HK2'!G39)</f>
        <v>0</v>
      </c>
      <c r="H39" s="5">
        <f>IF($D39="","",'HK1'!H39+'HK2'!H39)</f>
        <v>0</v>
      </c>
      <c r="I39" s="20">
        <f t="shared" si="9"/>
        <v>0</v>
      </c>
      <c r="J39" s="5">
        <f>IF($D39="","",'HK1'!J39+'HK2'!J39)</f>
        <v>0</v>
      </c>
      <c r="K39" s="5">
        <f>IF($D39="","",'HK1'!K39+'HK2'!K39)</f>
        <v>0</v>
      </c>
      <c r="L39" s="5">
        <f>IF($D39="","",'HK1'!L39+'HK2'!L39)</f>
        <v>0</v>
      </c>
      <c r="M39" s="5">
        <f>IF($D39="","",'HK1'!M39+'HK2'!M39)</f>
        <v>0</v>
      </c>
      <c r="N39" s="21">
        <f t="shared" si="10"/>
        <v>0</v>
      </c>
      <c r="O39" s="5">
        <f>IF($D39="","",'HK1'!O39+'HK2'!O39)</f>
        <v>0</v>
      </c>
      <c r="P39" s="5">
        <f>IF($D39="","",'HK1'!P39+'HK2'!P39)</f>
        <v>0</v>
      </c>
      <c r="Q39" s="5">
        <f>IF($D39="","",'HK1'!Q39+'HK2'!Q39)</f>
        <v>0</v>
      </c>
      <c r="R39" s="21">
        <f t="shared" si="11"/>
        <v>0</v>
      </c>
      <c r="S39" s="5">
        <f>IF($D39="","",'HK1'!S39+'HK2'!S39)</f>
        <v>84</v>
      </c>
      <c r="T39" s="5">
        <f>IF($D39="","",'HK1'!T39+'HK2'!T39)</f>
        <v>0</v>
      </c>
      <c r="U39" s="5">
        <f>IF($D39="","",'HK1'!U39+'HK2'!U39)</f>
        <v>84</v>
      </c>
      <c r="V39" s="21">
        <f t="shared" si="12"/>
        <v>0</v>
      </c>
      <c r="W39" s="5">
        <f>IF($D39="","",'HK1'!W39+'HK2'!W39)</f>
        <v>0</v>
      </c>
      <c r="X39" s="5">
        <f>IF($D39="","",'HK1'!X39+'HK2'!X39)</f>
        <v>0</v>
      </c>
      <c r="Y39" s="21">
        <f t="shared" si="13"/>
        <v>0</v>
      </c>
      <c r="Z39" s="5">
        <f>IF($D39="","",'HK1'!Z39+'HK2'!Z39)</f>
        <v>0</v>
      </c>
      <c r="AA39" s="5">
        <f>IF($D39="","",'HK1'!AA39+'HK2'!AA39)</f>
        <v>0</v>
      </c>
      <c r="AB39" s="21">
        <f t="shared" si="14"/>
        <v>0</v>
      </c>
      <c r="AC39" s="5">
        <f>IF($D39="","",'HK1'!AC39+'HK2'!AC39)</f>
        <v>0</v>
      </c>
      <c r="AD39" s="5">
        <f>IF($D39="","",'HK1'!AD39+'HK2'!AD39)</f>
        <v>0</v>
      </c>
      <c r="AE39" s="21">
        <f t="shared" si="15"/>
        <v>0</v>
      </c>
      <c r="AF39" s="5">
        <f>IF($D39="","",'HK1'!AF39+'HK2'!AF39)</f>
        <v>0</v>
      </c>
      <c r="AG39" s="5">
        <f>IF($D39="","",'HK1'!AG39+'HK2'!AG39)</f>
        <v>0</v>
      </c>
      <c r="AH39" s="7">
        <f t="shared" si="16"/>
        <v>0</v>
      </c>
      <c r="AI39" s="8">
        <f t="shared" si="8"/>
        <v>0</v>
      </c>
    </row>
    <row r="40" spans="1:35">
      <c r="A40" s="4" t="str">
        <f>IF(D40="","",SUBTOTAL(3,$D$4:$D40))</f>
        <v/>
      </c>
      <c r="B40" s="18"/>
      <c r="C40" s="19"/>
      <c r="D40" s="10"/>
      <c r="E40" s="5"/>
      <c r="F40" s="5"/>
      <c r="G40" s="5"/>
      <c r="H40" s="5"/>
      <c r="I40" s="6"/>
      <c r="J40" s="5"/>
      <c r="K40" s="5"/>
      <c r="L40" s="5"/>
      <c r="M40" s="5"/>
      <c r="N40" s="6"/>
      <c r="O40" s="5"/>
      <c r="P40" s="5"/>
      <c r="Q40" s="5"/>
      <c r="R40" s="6"/>
      <c r="S40" s="5"/>
      <c r="T40" s="5"/>
      <c r="U40" s="5"/>
      <c r="V40" s="6"/>
      <c r="W40" s="5"/>
      <c r="X40" s="5"/>
      <c r="Y40" s="6"/>
      <c r="Z40" s="5"/>
      <c r="AA40" s="5"/>
      <c r="AB40" s="6"/>
      <c r="AC40" s="5"/>
      <c r="AD40" s="5"/>
      <c r="AE40" s="6"/>
      <c r="AF40" s="5"/>
      <c r="AG40" s="5"/>
      <c r="AH40" s="7" t="str">
        <f t="shared" si="7"/>
        <v/>
      </c>
      <c r="AI40" s="8" t="str">
        <f t="shared" si="8"/>
        <v/>
      </c>
    </row>
    <row r="41" spans="1:35">
      <c r="E41" s="8">
        <f t="shared" ref="E41:AH41" si="17">SUBTOTAL(9,E2:E40)</f>
        <v>145</v>
      </c>
      <c r="F41" s="8">
        <f t="shared" si="17"/>
        <v>25</v>
      </c>
      <c r="G41" s="8">
        <f t="shared" si="17"/>
        <v>0</v>
      </c>
      <c r="H41" s="8">
        <f t="shared" si="17"/>
        <v>0</v>
      </c>
      <c r="I41" s="11">
        <f t="shared" si="17"/>
        <v>195</v>
      </c>
      <c r="J41" s="8">
        <f t="shared" si="17"/>
        <v>274</v>
      </c>
      <c r="K41" s="8">
        <f t="shared" si="17"/>
        <v>170.79999999999998</v>
      </c>
      <c r="L41" s="8">
        <f t="shared" si="17"/>
        <v>0</v>
      </c>
      <c r="M41" s="8">
        <f t="shared" si="17"/>
        <v>0</v>
      </c>
      <c r="N41" s="11">
        <f t="shared" si="17"/>
        <v>444.79999999999995</v>
      </c>
      <c r="O41" s="8">
        <f t="shared" si="17"/>
        <v>6329</v>
      </c>
      <c r="P41" s="8">
        <f t="shared" si="17"/>
        <v>6329</v>
      </c>
      <c r="Q41" s="8">
        <f t="shared" si="17"/>
        <v>6329</v>
      </c>
      <c r="R41" s="11">
        <f t="shared" si="17"/>
        <v>316.45</v>
      </c>
      <c r="S41" s="8">
        <f t="shared" si="17"/>
        <v>1379</v>
      </c>
      <c r="T41" s="8">
        <f t="shared" si="17"/>
        <v>1379</v>
      </c>
      <c r="U41" s="8">
        <f t="shared" si="17"/>
        <v>1379</v>
      </c>
      <c r="V41" s="11">
        <f t="shared" si="17"/>
        <v>137.9</v>
      </c>
      <c r="W41" s="8">
        <f t="shared" si="17"/>
        <v>0</v>
      </c>
      <c r="X41" s="8">
        <f t="shared" si="17"/>
        <v>0</v>
      </c>
      <c r="Y41" s="11">
        <f t="shared" si="17"/>
        <v>0</v>
      </c>
      <c r="Z41" s="8">
        <f t="shared" si="17"/>
        <v>0</v>
      </c>
      <c r="AA41" s="8">
        <f t="shared" si="17"/>
        <v>0</v>
      </c>
      <c r="AB41" s="11">
        <f t="shared" si="17"/>
        <v>0</v>
      </c>
      <c r="AC41" s="8">
        <f t="shared" si="17"/>
        <v>0</v>
      </c>
      <c r="AD41" s="8">
        <f t="shared" si="17"/>
        <v>0</v>
      </c>
      <c r="AE41" s="11">
        <f t="shared" si="17"/>
        <v>0</v>
      </c>
      <c r="AF41" s="8">
        <f t="shared" si="17"/>
        <v>8.4</v>
      </c>
      <c r="AG41" s="8">
        <f t="shared" si="17"/>
        <v>94.799999999999983</v>
      </c>
      <c r="AH41" s="11">
        <f t="shared" si="17"/>
        <v>1197.8000000000002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1:AH1048576 E40:AG40">
    <cfRule type="cellIs" dxfId="11" priority="13" stopIfTrue="1" operator="lessThan">
      <formula>0</formula>
    </cfRule>
  </conditionalFormatting>
  <conditionalFormatting sqref="Q3">
    <cfRule type="cellIs" dxfId="10" priority="12" stopIfTrue="1" operator="lessThan">
      <formula>0</formula>
    </cfRule>
  </conditionalFormatting>
  <conditionalFormatting sqref="U3">
    <cfRule type="cellIs" dxfId="9" priority="11" stopIfTrue="1" operator="lessThan">
      <formula>0</formula>
    </cfRule>
  </conditionalFormatting>
  <conditionalFormatting sqref="AH4:AH40">
    <cfRule type="cellIs" dxfId="8" priority="9" stopIfTrue="1" operator="lessThan">
      <formula>0</formula>
    </cfRule>
  </conditionalFormatting>
  <conditionalFormatting sqref="E4:H39 J4:M39 O4:Q39 S4:U39 W4:X39 Z4:AA39 AC4:AD39 AF4:AG39">
    <cfRule type="cellIs" dxfId="7" priority="8" stopIfTrue="1" operator="lessThan">
      <formula>0</formula>
    </cfRule>
  </conditionalFormatting>
  <conditionalFormatting sqref="I4:I39">
    <cfRule type="cellIs" dxfId="6" priority="7" stopIfTrue="1" operator="lessThan">
      <formula>0</formula>
    </cfRule>
  </conditionalFormatting>
  <conditionalFormatting sqref="N4:N39">
    <cfRule type="cellIs" dxfId="5" priority="6" stopIfTrue="1" operator="lessThan">
      <formula>0</formula>
    </cfRule>
  </conditionalFormatting>
  <conditionalFormatting sqref="R4:R39">
    <cfRule type="cellIs" dxfId="4" priority="5" stopIfTrue="1" operator="lessThan">
      <formula>0</formula>
    </cfRule>
  </conditionalFormatting>
  <conditionalFormatting sqref="V4:V39">
    <cfRule type="cellIs" dxfId="3" priority="4" stopIfTrue="1" operator="lessThan">
      <formula>0</formula>
    </cfRule>
  </conditionalFormatting>
  <conditionalFormatting sqref="Y4:Y39">
    <cfRule type="cellIs" dxfId="2" priority="3" stopIfTrue="1" operator="lessThan">
      <formula>0</formula>
    </cfRule>
  </conditionalFormatting>
  <conditionalFormatting sqref="AB4:AB39">
    <cfRule type="cellIs" dxfId="1" priority="2" stopIfTrue="1" operator="lessThan">
      <formula>0</formula>
    </cfRule>
  </conditionalFormatting>
  <conditionalFormatting sqref="AE4:AE39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Windows User</cp:lastModifiedBy>
  <cp:lastPrinted>2017-07-24T08:39:07Z</cp:lastPrinted>
  <dcterms:created xsi:type="dcterms:W3CDTF">2017-07-24T02:15:40Z</dcterms:created>
  <dcterms:modified xsi:type="dcterms:W3CDTF">2017-07-24T08:41:33Z</dcterms:modified>
</cp:coreProperties>
</file>